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<sst xmlns="http://schemas.openxmlformats.org/spreadsheetml/2006/main" count="593" uniqueCount="189">
  <si>
    <t>Dz.</t>
  </si>
  <si>
    <t>Rozdz.</t>
  </si>
  <si>
    <t>§</t>
  </si>
  <si>
    <t>Nazwa</t>
  </si>
  <si>
    <t>Plan na 2003</t>
  </si>
  <si>
    <t>WYDATKI OGÓŁEM, Z TEGO :</t>
  </si>
  <si>
    <t>a) wydatki bieżące, w tym :</t>
  </si>
  <si>
    <t xml:space="preserve"> - wynagrodzenia i pochodne od wynagrodzeń</t>
  </si>
  <si>
    <t xml:space="preserve"> - dotacje</t>
  </si>
  <si>
    <t xml:space="preserve"> - na obsługę długu jednostki samorządu terytorialnego</t>
  </si>
  <si>
    <t xml:space="preserve"> - z tytułu poręczeń i gwarancji udzielonych przez jednostkę samorządu terytorialnego</t>
  </si>
  <si>
    <t>b) wydatki majątkowe</t>
  </si>
  <si>
    <t xml:space="preserve"> - w tym wydatki inwestycyjne</t>
  </si>
  <si>
    <t>010</t>
  </si>
  <si>
    <t>01030</t>
  </si>
  <si>
    <t>2850</t>
  </si>
  <si>
    <t>Wpłaty gmin na rzecz izb rolniczych w wysokości 2% uzyskanych wpływów z podatku rolnego</t>
  </si>
  <si>
    <t>Izby rolnicze</t>
  </si>
  <si>
    <t>Rolnictwo i łowiectwo</t>
  </si>
  <si>
    <t>600</t>
  </si>
  <si>
    <t>60016</t>
  </si>
  <si>
    <t>4270</t>
  </si>
  <si>
    <t>Zakup usług remontowych</t>
  </si>
  <si>
    <t>6050</t>
  </si>
  <si>
    <t>Wydatki inwestycyjne jednostek budżetowych</t>
  </si>
  <si>
    <t>6052</t>
  </si>
  <si>
    <t>Wydatki inwestycyjne jednostek budżetowych finansowanie z kredytów i pożyczek zagranicznych</t>
  </si>
  <si>
    <t>Drogi publiczne gminne</t>
  </si>
  <si>
    <t>60095</t>
  </si>
  <si>
    <t>4300</t>
  </si>
  <si>
    <t>Zakup usług pozostałych</t>
  </si>
  <si>
    <t>Pozostała działalność</t>
  </si>
  <si>
    <t>Transport i łączność</t>
  </si>
  <si>
    <t>700</t>
  </si>
  <si>
    <t>70005</t>
  </si>
  <si>
    <t>4430</t>
  </si>
  <si>
    <t>Różne opłaty i składki</t>
  </si>
  <si>
    <t>4480</t>
  </si>
  <si>
    <t>Podatek od nieruchomości</t>
  </si>
  <si>
    <t>4500</t>
  </si>
  <si>
    <t>Pozostałe podatki na rzecz budżetów jst</t>
  </si>
  <si>
    <t>6060</t>
  </si>
  <si>
    <t xml:space="preserve">Wydatki na zakupy inwestycyjne jednostek budżetowych </t>
  </si>
  <si>
    <t>Gospodarka gruntami i nieruchomościami</t>
  </si>
  <si>
    <t>70095</t>
  </si>
  <si>
    <t>Gospodarka mieszkaniowa</t>
  </si>
  <si>
    <t>710</t>
  </si>
  <si>
    <t>71004</t>
  </si>
  <si>
    <t>Plany zagospodarowania przestrzennego</t>
  </si>
  <si>
    <t>Działalność usługowa</t>
  </si>
  <si>
    <t>750</t>
  </si>
  <si>
    <t>75011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</si>
  <si>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</si>
  <si>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</si>
  <si>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</si>
  <si>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</si>
  <si>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</si>
  <si>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</si>
  <si>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Urzędy wojewódzkie</t>
  </si>
  <si>
    <t>75022</t>
  </si>
  <si>
    <t>3030</t>
  </si>
  <si>
    <t>Różne wydatki na rzecz osób fizycznych</t>
  </si>
  <si>
    <t>4210</t>
  </si>
  <si>
    <t>Zakup materiałów i wyposażenia</t>
  </si>
  <si>
    <t>4410</t>
  </si>
  <si>
    <t>Podróże służbowe krajowe</t>
  </si>
  <si>
    <t>Rady gmin</t>
  </si>
  <si>
    <t>75023</t>
  </si>
  <si>
    <t>3020</t>
  </si>
  <si>
    <t>Nagrody i wydatki osobowe nie zaliczane do wynagrodzeń</t>
  </si>
  <si>
    <t>4040</t>
  </si>
  <si>
    <t>Dodatkowe wynagrodzenia roczne</t>
  </si>
  <si>
    <t>4260</t>
  </si>
  <si>
    <t>Zakup energii</t>
  </si>
  <si>
    <t>4420</t>
  </si>
  <si>
    <t>Podróże służbowe zagraniczne</t>
  </si>
  <si>
    <t>4440</t>
  </si>
  <si>
    <t>Odpisy na zakładowy fundusz świadczeń socjalnych</t>
  </si>
  <si>
    <t>Urzędy gmin</t>
  </si>
  <si>
    <t>75047</t>
  </si>
  <si>
    <t>Pobór podatków</t>
  </si>
  <si>
    <t>75095</t>
  </si>
  <si>
    <t>Administracja publiczna</t>
  </si>
  <si>
    <t>751</t>
  </si>
  <si>
    <t>75101</t>
  </si>
  <si>
    <t>Urzędy naczelnych organów władzy państwowej, kontroli i ochrony prawa</t>
  </si>
  <si>
    <t>Urzędy naczelnych organów władzy państwowej, kontroli i ochrony prawa oraz sądownictwa</t>
  </si>
  <si>
    <t>754</t>
  </si>
  <si>
    <t>75416</t>
  </si>
  <si>
    <t>Straż Miejska</t>
  </si>
  <si>
    <t>Bezpieczeństwo publiczne i ochrona przeciwpożarowa</t>
  </si>
  <si>
    <t>757</t>
  </si>
  <si>
    <t>75702</t>
  </si>
  <si>
    <t>8070</t>
  </si>
  <si>
    <t>Odsetki i dyskonto od krajowych skarbowych papierów wartościowych oraz pożyczek i kredytów</t>
  </si>
  <si>
    <t xml:space="preserve">Obsługa papierów wartościowych , kredytów i pożyczek jednostek samorządu terytorialnego </t>
  </si>
  <si>
    <t>Obsługa długu publicznego</t>
  </si>
  <si>
    <t>6620</t>
  </si>
  <si>
    <t>Dotacje celowe przekazane dla powiatu na inwestycje i zakupy inwestycyjne realizowane na podstawie porozumień między jst</t>
  </si>
  <si>
    <t>75809</t>
  </si>
  <si>
    <t>Rozliczenia między jednostkami samorządu terytorialnego</t>
  </si>
  <si>
    <t>75818</t>
  </si>
  <si>
    <t>4810</t>
  </si>
  <si>
    <t>Rezerwy</t>
  </si>
  <si>
    <t>Rezerwy ogólne i celowe</t>
  </si>
  <si>
    <t>758</t>
  </si>
  <si>
    <t>Różne rozliczenia</t>
  </si>
  <si>
    <t>801</t>
  </si>
  <si>
    <t>80101</t>
  </si>
  <si>
    <t>Szkoły podstawowe</t>
  </si>
  <si>
    <t>80104</t>
  </si>
  <si>
    <t>Przedszkola przy szkołach podstawowych</t>
  </si>
  <si>
    <t>80110</t>
  </si>
  <si>
    <t>4240</t>
  </si>
  <si>
    <t>Zakup pomocy naukowych, dydaktycznych i książek</t>
  </si>
  <si>
    <t>Gimnazja</t>
  </si>
  <si>
    <t>80113</t>
  </si>
  <si>
    <t>Dowożenie uczniów do szkół</t>
  </si>
  <si>
    <t>80146</t>
  </si>
  <si>
    <t>3250</t>
  </si>
  <si>
    <t>Stypendia różne</t>
  </si>
  <si>
    <t>Dokształcanie i doskonalenie nauczycieli</t>
  </si>
  <si>
    <t>80195</t>
  </si>
  <si>
    <t>Oświata i wychowanie</t>
  </si>
  <si>
    <t>851</t>
  </si>
  <si>
    <t>85154</t>
  </si>
  <si>
    <t>2830</t>
  </si>
  <si>
    <t>Dotacje celowe z budżetu na finansowanie lub dofinansowanie zadań zleconych do realizacji pozostałym jednostkom nie zaliczanym do sfp</t>
  </si>
  <si>
    <t>3110</t>
  </si>
  <si>
    <t>Świadczenia społeczne</t>
  </si>
  <si>
    <t>4220</t>
  </si>
  <si>
    <t>Zakup środków żywności</t>
  </si>
  <si>
    <t>Przeciwdziałanie alkoholizmowi</t>
  </si>
  <si>
    <t>Ochrona zdrowia</t>
  </si>
  <si>
    <t>853</t>
  </si>
  <si>
    <t>85313</t>
  </si>
  <si>
    <t>4130</t>
  </si>
  <si>
    <t>Składki na ubezpieczenia zdrowotne</t>
  </si>
  <si>
    <t>Składki na ubezpieczenie zdrowotne opłacane za osoby pobierające niektóre świadczenia z pomocy społecznej</t>
  </si>
  <si>
    <t>85314</t>
  </si>
  <si>
    <t xml:space="preserve">Zasiłki i pomoc w naturze oraz składki na ubezpieczenia społeczne </t>
  </si>
  <si>
    <t>85315</t>
  </si>
  <si>
    <t>Dodatki mieszkaniowe</t>
  </si>
  <si>
    <t>85316</t>
  </si>
  <si>
    <t>Zasiłki rodzinne, pielęgnacyjne i wychowawcze</t>
  </si>
  <si>
    <t>85319</t>
  </si>
  <si>
    <t>Ośrodki pomocy społecznej</t>
  </si>
  <si>
    <t>85328</t>
  </si>
  <si>
    <t>Usługi opiekuńcze i specjalistyczne usługi opiekuńcze</t>
  </si>
  <si>
    <t>Opieka społeczna</t>
  </si>
  <si>
    <t>854</t>
  </si>
  <si>
    <t>85401</t>
  </si>
  <si>
    <t>Świetlice szkolne</t>
  </si>
  <si>
    <t>85404</t>
  </si>
  <si>
    <t xml:space="preserve">Przedszkola </t>
  </si>
  <si>
    <t>85446</t>
  </si>
  <si>
    <t>85495</t>
  </si>
  <si>
    <t>Edukacyjna opieka wychowawcza</t>
  </si>
  <si>
    <t>900</t>
  </si>
  <si>
    <t>90001</t>
  </si>
  <si>
    <t>Gospodarka ściekowa i ochrona wód</t>
  </si>
  <si>
    <t>90003</t>
  </si>
  <si>
    <t>Oczyszczanie miast</t>
  </si>
  <si>
    <t>90004</t>
  </si>
  <si>
    <t>Utrzymanie zieleni w miastach i gminach</t>
  </si>
  <si>
    <t>90015</t>
  </si>
  <si>
    <t>Oświetlenie ulic, placów i dróg</t>
  </si>
  <si>
    <t>90095</t>
  </si>
  <si>
    <t>Gospodarka komunalna i ochrona środowiska</t>
  </si>
  <si>
    <t>921</t>
  </si>
  <si>
    <t>92109</t>
  </si>
  <si>
    <t>2550</t>
  </si>
  <si>
    <t>Dotacja podmiotowa z budżetu dla instytucji kultury</t>
  </si>
  <si>
    <t>Domy i ośrodki kultury, świetlice i kluby</t>
  </si>
  <si>
    <t>92116</t>
  </si>
  <si>
    <t>Biblioteki</t>
  </si>
  <si>
    <t>92120</t>
  </si>
  <si>
    <t>Ochrona i konserwacja zabytków</t>
  </si>
  <si>
    <t>92195</t>
  </si>
  <si>
    <t>Kultura i ochrona dziedzictwa narodowego</t>
  </si>
  <si>
    <t>926</t>
  </si>
  <si>
    <t>92604</t>
  </si>
  <si>
    <t>2650</t>
  </si>
  <si>
    <t xml:space="preserve">Dotacja przedmiotowa z budżetu dla zakładu budżetowego </t>
  </si>
  <si>
    <t>Instytucje kultury fizycznej</t>
  </si>
  <si>
    <t>92605</t>
  </si>
  <si>
    <t>Zadania w zakresie kultury fizycznej i sportu</t>
  </si>
  <si>
    <t>Kultura fizyczna i sport</t>
  </si>
  <si>
    <t>OGÓŁEM WYDATKI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</si>
</sst>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8"/>
      <name val="Times New Roman CE"/>
      <family val="1"/>
    </font>
    <font>
      <sz val="8"/>
      <name val="Arial CE"/>
      <family val="2"/>
    </font>
    <font>
      <b/>
      <sz val="11"/>
      <name val="Times New Roman CE"/>
      <family val="1"/>
    </font>
    <font>
      <sz val="9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49" fontId="0" fillId="0" borderId="5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3" fontId="0" fillId="0" borderId="7" xfId="0" applyNumberFormat="1" applyBorder="1" applyAlignment="1">
      <alignment vertical="center"/>
    </xf>
    <xf numFmtId="0" fontId="0" fillId="0" borderId="8" xfId="0" applyFont="1" applyBorder="1" applyAlignment="1">
      <alignment vertical="center"/>
    </xf>
    <xf numFmtId="3" fontId="0" fillId="0" borderId="8" xfId="0" applyNumberFormat="1" applyBorder="1" applyAlignment="1">
      <alignment vertical="center"/>
    </xf>
    <xf numFmtId="0" fontId="0" fillId="0" borderId="8" xfId="0" applyFont="1" applyBorder="1" applyAlignment="1">
      <alignment vertical="center" wrapText="1"/>
    </xf>
    <xf numFmtId="49" fontId="0" fillId="0" borderId="9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49" fontId="0" fillId="0" borderId="7" xfId="0" applyNumberFormat="1" applyBorder="1" applyAlignment="1">
      <alignment horizontal="center" vertical="center"/>
    </xf>
    <xf numFmtId="49" fontId="4" fillId="0" borderId="7" xfId="0" applyNumberFormat="1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49" fontId="5" fillId="0" borderId="7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3" fontId="5" fillId="0" borderId="7" xfId="0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7" xfId="0" applyFont="1" applyBorder="1" applyAlignment="1">
      <alignment vertical="center"/>
    </xf>
    <xf numFmtId="49" fontId="0" fillId="0" borderId="15" xfId="0" applyNumberFormat="1" applyBorder="1" applyAlignment="1">
      <alignment horizontal="center" vertical="center"/>
    </xf>
    <xf numFmtId="49" fontId="4" fillId="0" borderId="15" xfId="0" applyNumberFormat="1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3" fontId="0" fillId="0" borderId="15" xfId="0" applyNumberForma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49" fontId="4" fillId="0" borderId="12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0" fillId="0" borderId="8" xfId="0" applyBorder="1" applyAlignment="1">
      <alignment horizontal="center" vertical="center" wrapText="1"/>
    </xf>
    <xf numFmtId="3" fontId="0" fillId="0" borderId="8" xfId="0" applyNumberFormat="1" applyBorder="1" applyAlignment="1">
      <alignment horizontal="right" vertical="center" wrapText="1"/>
    </xf>
    <xf numFmtId="0" fontId="0" fillId="0" borderId="15" xfId="0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3" fontId="5" fillId="0" borderId="15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49" fontId="4" fillId="0" borderId="9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4" fillId="0" borderId="7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49" fontId="5" fillId="0" borderId="7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vertical="center"/>
    </xf>
    <xf numFmtId="3" fontId="0" fillId="0" borderId="0" xfId="0" applyNumberForma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3</xdr:row>
      <xdr:rowOff>152400</xdr:rowOff>
    </xdr:from>
    <xdr:to>
      <xdr:col>4</xdr:col>
      <xdr:colOff>0</xdr:colOff>
      <xdr:row>4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1257300" y="1095375"/>
          <a:ext cx="513397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/>
            <a:t>Wydatki budżetu gminy na rok 2003 </a:t>
          </a:r>
        </a:p>
      </xdr:txBody>
    </xdr:sp>
    <xdr:clientData/>
  </xdr:twoCellAnchor>
  <xdr:twoCellAnchor>
    <xdr:from>
      <xdr:col>3</xdr:col>
      <xdr:colOff>4029075</xdr:colOff>
      <xdr:row>0</xdr:row>
      <xdr:rowOff>85725</xdr:rowOff>
    </xdr:from>
    <xdr:to>
      <xdr:col>5</xdr:col>
      <xdr:colOff>0</xdr:colOff>
      <xdr:row>1</xdr:row>
      <xdr:rowOff>295275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34025" y="85725"/>
          <a:ext cx="200025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Załącznik nr 2
Do Uchwały Rady Miejskiej
w Nowym Mieście Lubawskim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266"/>
  <sheetViews>
    <sheetView tabSelected="1" workbookViewId="0" topLeftCell="A1">
      <selection activeCell="D10" sqref="D10"/>
    </sheetView>
  </sheetViews>
  <sheetFormatPr defaultColWidth="9.00390625" defaultRowHeight="24.75" customHeight="1"/>
  <cols>
    <col min="1" max="1" width="5.25390625" style="71" customWidth="1"/>
    <col min="2" max="2" width="8.375" style="71" customWidth="1"/>
    <col min="3" max="3" width="6.125" style="71" customWidth="1"/>
    <col min="4" max="4" width="64.125" style="72" customWidth="1"/>
    <col min="5" max="5" width="15.00390625" style="73" customWidth="1"/>
    <col min="6" max="16384" width="9.125" style="10" customWidth="1"/>
  </cols>
  <sheetData>
    <row r="6" spans="1:5" s="4" customFormat="1" ht="24.75" customHeight="1">
      <c r="A6" s="1" t="s">
        <v>0</v>
      </c>
      <c r="B6" s="1" t="s">
        <v>1</v>
      </c>
      <c r="C6" s="1" t="s">
        <v>2</v>
      </c>
      <c r="D6" s="2" t="s">
        <v>3</v>
      </c>
      <c r="E6" s="3" t="s">
        <v>4</v>
      </c>
    </row>
    <row r="7" spans="1:5" ht="24.75" customHeight="1">
      <c r="A7" s="5"/>
      <c r="B7" s="6"/>
      <c r="C7" s="7"/>
      <c r="D7" s="8" t="s">
        <v>5</v>
      </c>
      <c r="E7" s="9">
        <f>SUM(E8+E13)</f>
        <v>16200869</v>
      </c>
    </row>
    <row r="8" spans="1:5" ht="24.75" customHeight="1">
      <c r="A8" s="11"/>
      <c r="B8" s="12"/>
      <c r="C8" s="13"/>
      <c r="D8" s="14" t="s">
        <v>6</v>
      </c>
      <c r="E8" s="15">
        <f>(E266-(E9+E10+E11+E12))+((E9+E10+E11+E12))-(E13)</f>
        <v>13005869</v>
      </c>
    </row>
    <row r="9" spans="1:5" ht="24.75" customHeight="1">
      <c r="A9" s="11"/>
      <c r="B9" s="12"/>
      <c r="C9" s="13"/>
      <c r="D9" s="16" t="s">
        <v>7</v>
      </c>
      <c r="E9" s="17">
        <f>SUM(E42,E49:E52,E80:E83,E102:E105,E117:E120,E128:E131,E155,E156,E167,E175:E176,E177:E178,E189:E192,E197:E200,E208:E211,E63,E64)</f>
        <v>7719186</v>
      </c>
    </row>
    <row r="10" spans="1:5" ht="24.75" customHeight="1">
      <c r="A10" s="11"/>
      <c r="B10" s="12"/>
      <c r="C10" s="13"/>
      <c r="D10" s="16" t="s">
        <v>8</v>
      </c>
      <c r="E10" s="17">
        <f>SUM(E153,E247,E249,E259)</f>
        <v>852306</v>
      </c>
    </row>
    <row r="11" spans="1:5" ht="24.75" customHeight="1">
      <c r="A11" s="11"/>
      <c r="B11" s="12"/>
      <c r="C11" s="13"/>
      <c r="D11" s="16" t="s">
        <v>9</v>
      </c>
      <c r="E11" s="17">
        <f>E93</f>
        <v>25000</v>
      </c>
    </row>
    <row r="12" spans="1:5" ht="24.75" customHeight="1">
      <c r="A12" s="11"/>
      <c r="B12" s="12"/>
      <c r="C12" s="13"/>
      <c r="D12" s="18" t="s">
        <v>10</v>
      </c>
      <c r="E12" s="17"/>
    </row>
    <row r="13" spans="1:5" ht="24.75" customHeight="1">
      <c r="A13" s="11"/>
      <c r="B13" s="12"/>
      <c r="C13" s="13"/>
      <c r="D13" s="14" t="s">
        <v>11</v>
      </c>
      <c r="E13" s="15">
        <f>SUM(E14,E96)</f>
        <v>3195000</v>
      </c>
    </row>
    <row r="14" spans="1:5" ht="24.75" customHeight="1">
      <c r="A14" s="19"/>
      <c r="B14" s="20"/>
      <c r="C14" s="21"/>
      <c r="D14" s="14" t="s">
        <v>12</v>
      </c>
      <c r="E14" s="15">
        <f>SUM(E19:E20,E30,E32,E61,E114,E139,E221,E229,E239,E252)</f>
        <v>3170000</v>
      </c>
    </row>
    <row r="15" spans="1:5" ht="24.75" customHeight="1">
      <c r="A15" s="22" t="s">
        <v>13</v>
      </c>
      <c r="B15" s="22" t="s">
        <v>14</v>
      </c>
      <c r="C15" s="22" t="s">
        <v>15</v>
      </c>
      <c r="D15" s="23" t="s">
        <v>16</v>
      </c>
      <c r="E15" s="15">
        <v>600</v>
      </c>
    </row>
    <row r="16" spans="1:5" ht="24.75" customHeight="1">
      <c r="A16" s="22"/>
      <c r="B16" s="24" t="s">
        <v>14</v>
      </c>
      <c r="C16" s="25" t="s">
        <v>17</v>
      </c>
      <c r="D16" s="26"/>
      <c r="E16" s="15">
        <f>SUM(E15)</f>
        <v>600</v>
      </c>
    </row>
    <row r="17" spans="1:5" ht="24.75" customHeight="1">
      <c r="A17" s="27" t="s">
        <v>13</v>
      </c>
      <c r="B17" s="28" t="s">
        <v>18</v>
      </c>
      <c r="C17" s="29"/>
      <c r="D17" s="30"/>
      <c r="E17" s="31">
        <f>SUM(E16)</f>
        <v>600</v>
      </c>
    </row>
    <row r="18" spans="1:5" ht="24.75" customHeight="1">
      <c r="A18" s="22" t="s">
        <v>19</v>
      </c>
      <c r="B18" s="22" t="s">
        <v>20</v>
      </c>
      <c r="C18" s="22" t="s">
        <v>21</v>
      </c>
      <c r="D18" s="32" t="s">
        <v>22</v>
      </c>
      <c r="E18" s="17">
        <v>200000</v>
      </c>
    </row>
    <row r="19" spans="1:5" ht="24.75" customHeight="1">
      <c r="A19" s="22"/>
      <c r="B19" s="22"/>
      <c r="C19" s="22" t="s">
        <v>23</v>
      </c>
      <c r="D19" s="32" t="s">
        <v>24</v>
      </c>
      <c r="E19" s="17">
        <v>205000</v>
      </c>
    </row>
    <row r="20" spans="1:5" ht="24.75" customHeight="1">
      <c r="A20" s="22"/>
      <c r="B20" s="22"/>
      <c r="C20" s="22" t="s">
        <v>25</v>
      </c>
      <c r="D20" s="23" t="s">
        <v>26</v>
      </c>
      <c r="E20" s="17">
        <v>242000</v>
      </c>
    </row>
    <row r="21" spans="1:5" ht="24.75" customHeight="1">
      <c r="A21" s="22"/>
      <c r="B21" s="24" t="s">
        <v>20</v>
      </c>
      <c r="C21" s="25" t="s">
        <v>27</v>
      </c>
      <c r="D21" s="26"/>
      <c r="E21" s="15">
        <f>SUM(E18:E20)</f>
        <v>647000</v>
      </c>
    </row>
    <row r="22" spans="1:5" ht="24.75" customHeight="1">
      <c r="A22" s="22"/>
      <c r="B22" s="22" t="s">
        <v>28</v>
      </c>
      <c r="C22" s="22" t="s">
        <v>29</v>
      </c>
      <c r="D22" s="32" t="s">
        <v>30</v>
      </c>
      <c r="E22" s="17">
        <v>28000</v>
      </c>
    </row>
    <row r="23" spans="1:5" ht="24.75" customHeight="1">
      <c r="A23" s="22"/>
      <c r="B23" s="33" t="s">
        <v>28</v>
      </c>
      <c r="C23" s="34" t="s">
        <v>31</v>
      </c>
      <c r="D23" s="35"/>
      <c r="E23" s="9">
        <f>SUM(E22:E22)</f>
        <v>28000</v>
      </c>
    </row>
    <row r="24" spans="1:5" ht="24.75" customHeight="1">
      <c r="A24" s="27" t="s">
        <v>19</v>
      </c>
      <c r="B24" s="28" t="s">
        <v>32</v>
      </c>
      <c r="C24" s="29"/>
      <c r="D24" s="30"/>
      <c r="E24" s="31">
        <f>SUM(E23,E21)</f>
        <v>675000</v>
      </c>
    </row>
    <row r="25" spans="1:5" ht="24.75" customHeight="1">
      <c r="A25" s="22" t="s">
        <v>33</v>
      </c>
      <c r="B25" s="22" t="s">
        <v>34</v>
      </c>
      <c r="C25" s="22" t="s">
        <v>21</v>
      </c>
      <c r="D25" s="32" t="s">
        <v>22</v>
      </c>
      <c r="E25" s="17">
        <v>5000</v>
      </c>
    </row>
    <row r="26" spans="1:5" ht="24.75" customHeight="1">
      <c r="A26" s="22"/>
      <c r="B26" s="22"/>
      <c r="C26" s="22" t="s">
        <v>29</v>
      </c>
      <c r="D26" s="32" t="s">
        <v>30</v>
      </c>
      <c r="E26" s="17">
        <v>44900</v>
      </c>
    </row>
    <row r="27" spans="1:5" ht="24.75" customHeight="1">
      <c r="A27" s="22"/>
      <c r="B27" s="22"/>
      <c r="C27" s="22" t="s">
        <v>35</v>
      </c>
      <c r="D27" s="32" t="s">
        <v>36</v>
      </c>
      <c r="E27" s="17">
        <v>9500</v>
      </c>
    </row>
    <row r="28" spans="1:5" ht="24.75" customHeight="1">
      <c r="A28" s="22"/>
      <c r="B28" s="22"/>
      <c r="C28" s="22" t="s">
        <v>37</v>
      </c>
      <c r="D28" s="32" t="s">
        <v>38</v>
      </c>
      <c r="E28" s="17">
        <v>16947</v>
      </c>
    </row>
    <row r="29" spans="1:5" ht="24.75" customHeight="1">
      <c r="A29" s="22"/>
      <c r="B29" s="22"/>
      <c r="C29" s="22" t="s">
        <v>39</v>
      </c>
      <c r="D29" s="32" t="s">
        <v>40</v>
      </c>
      <c r="E29" s="17">
        <v>172</v>
      </c>
    </row>
    <row r="30" spans="1:5" ht="24.75" customHeight="1">
      <c r="A30" s="22"/>
      <c r="B30" s="22"/>
      <c r="C30" s="22" t="s">
        <v>41</v>
      </c>
      <c r="D30" s="32" t="s">
        <v>42</v>
      </c>
      <c r="E30" s="17">
        <v>50000</v>
      </c>
    </row>
    <row r="31" spans="1:5" ht="24.75" customHeight="1">
      <c r="A31" s="22"/>
      <c r="B31" s="24" t="s">
        <v>34</v>
      </c>
      <c r="C31" s="25" t="s">
        <v>43</v>
      </c>
      <c r="D31" s="26"/>
      <c r="E31" s="15">
        <f>SUM(E25:E30)</f>
        <v>126519</v>
      </c>
    </row>
    <row r="32" spans="1:5" ht="24.75" customHeight="1">
      <c r="A32" s="22"/>
      <c r="B32" s="22" t="s">
        <v>44</v>
      </c>
      <c r="C32" s="22" t="s">
        <v>23</v>
      </c>
      <c r="D32" s="32" t="s">
        <v>24</v>
      </c>
      <c r="E32" s="17">
        <v>100000</v>
      </c>
    </row>
    <row r="33" spans="1:5" ht="24.75" customHeight="1">
      <c r="A33" s="22"/>
      <c r="B33" s="24" t="s">
        <v>44</v>
      </c>
      <c r="C33" s="25" t="s">
        <v>31</v>
      </c>
      <c r="D33" s="26"/>
      <c r="E33" s="15">
        <f>SUM(E32)</f>
        <v>100000</v>
      </c>
    </row>
    <row r="34" spans="1:5" ht="24.75" customHeight="1">
      <c r="A34" s="27" t="s">
        <v>33</v>
      </c>
      <c r="B34" s="28" t="s">
        <v>45</v>
      </c>
      <c r="C34" s="29"/>
      <c r="D34" s="30"/>
      <c r="E34" s="31">
        <f>SUM(E33,E31)</f>
        <v>226519</v>
      </c>
    </row>
    <row r="35" spans="1:5" ht="24.75" customHeight="1">
      <c r="A35" s="33" t="s">
        <v>46</v>
      </c>
      <c r="B35" s="24" t="s">
        <v>47</v>
      </c>
      <c r="C35" s="24" t="s">
        <v>29</v>
      </c>
      <c r="D35" s="36" t="s">
        <v>30</v>
      </c>
      <c r="E35" s="15">
        <v>100000</v>
      </c>
    </row>
    <row r="36" spans="1:5" ht="24.75" customHeight="1">
      <c r="A36" s="37"/>
      <c r="B36" s="37" t="s">
        <v>47</v>
      </c>
      <c r="C36" s="38" t="s">
        <v>48</v>
      </c>
      <c r="D36" s="39"/>
      <c r="E36" s="40">
        <f>SUM(E35)</f>
        <v>100000</v>
      </c>
    </row>
    <row r="37" spans="1:5" s="4" customFormat="1" ht="24.75" customHeight="1">
      <c r="A37" s="1" t="s">
        <v>0</v>
      </c>
      <c r="B37" s="1" t="s">
        <v>1</v>
      </c>
      <c r="C37" s="1" t="s">
        <v>2</v>
      </c>
      <c r="D37" s="2" t="s">
        <v>3</v>
      </c>
      <c r="E37" s="3" t="s">
        <v>4</v>
      </c>
    </row>
    <row r="38" spans="1:5" ht="24.75" customHeight="1">
      <c r="A38" s="27" t="s">
        <v>46</v>
      </c>
      <c r="B38" s="28" t="s">
        <v>49</v>
      </c>
      <c r="C38" s="29"/>
      <c r="D38" s="30"/>
      <c r="E38" s="31">
        <f>SUM(E36)</f>
        <v>100000</v>
      </c>
    </row>
    <row r="39" spans="1:5" ht="24.75" customHeight="1">
      <c r="A39" s="33" t="s">
        <v>50</v>
      </c>
      <c r="B39" s="33" t="s">
        <v>51</v>
      </c>
      <c r="C39" s="33" t="s">
        <v>52</v>
      </c>
      <c r="D39" s="41" t="s">
        <v>53</v>
      </c>
      <c r="E39" s="9">
        <v>73000</v>
      </c>
    </row>
    <row r="40" spans="1:5" ht="24.75" customHeight="1">
      <c r="A40" s="22"/>
      <c r="B40" s="22"/>
      <c r="C40" s="22" t="s">
        <v>54</v>
      </c>
      <c r="D40" s="32" t="s">
        <v>55</v>
      </c>
      <c r="E40" s="17">
        <v>11770</v>
      </c>
    </row>
    <row r="41" spans="1:5" ht="24.75" customHeight="1">
      <c r="A41" s="22"/>
      <c r="B41" s="37"/>
      <c r="C41" s="37" t="s">
        <v>56</v>
      </c>
      <c r="D41" s="42" t="s">
        <v>57</v>
      </c>
      <c r="E41" s="17">
        <v>800</v>
      </c>
    </row>
    <row r="42" spans="1:5" ht="24.75" customHeight="1">
      <c r="A42" s="22"/>
      <c r="B42" s="37" t="s">
        <v>51</v>
      </c>
      <c r="C42" s="38" t="s">
        <v>58</v>
      </c>
      <c r="D42" s="39"/>
      <c r="E42" s="15">
        <f>SUM(E39:E41)</f>
        <v>85570</v>
      </c>
    </row>
    <row r="43" spans="1:5" ht="24.75" customHeight="1">
      <c r="A43" s="22"/>
      <c r="B43" s="33" t="s">
        <v>59</v>
      </c>
      <c r="C43" s="33" t="s">
        <v>60</v>
      </c>
      <c r="D43" s="41" t="s">
        <v>61</v>
      </c>
      <c r="E43" s="17">
        <v>61000</v>
      </c>
    </row>
    <row r="44" spans="1:5" ht="24.75" customHeight="1">
      <c r="A44" s="22"/>
      <c r="B44" s="22"/>
      <c r="C44" s="22" t="s">
        <v>62</v>
      </c>
      <c r="D44" s="32" t="s">
        <v>63</v>
      </c>
      <c r="E44" s="17">
        <v>5000</v>
      </c>
    </row>
    <row r="45" spans="1:5" ht="24.75" customHeight="1">
      <c r="A45" s="22"/>
      <c r="B45" s="22"/>
      <c r="C45" s="22" t="s">
        <v>29</v>
      </c>
      <c r="D45" s="43" t="s">
        <v>30</v>
      </c>
      <c r="E45" s="17">
        <v>18000</v>
      </c>
    </row>
    <row r="46" spans="1:5" ht="24.75" customHeight="1">
      <c r="A46" s="22"/>
      <c r="B46" s="22"/>
      <c r="C46" s="22" t="s">
        <v>64</v>
      </c>
      <c r="D46" s="43" t="s">
        <v>65</v>
      </c>
      <c r="E46" s="17">
        <v>2000</v>
      </c>
    </row>
    <row r="47" spans="1:5" ht="24.75" customHeight="1">
      <c r="A47" s="22"/>
      <c r="B47" s="24" t="s">
        <v>59</v>
      </c>
      <c r="C47" s="25" t="s">
        <v>66</v>
      </c>
      <c r="D47" s="26"/>
      <c r="E47" s="15">
        <f>SUM(E43:E46)</f>
        <v>86000</v>
      </c>
    </row>
    <row r="48" spans="1:5" ht="24.75" customHeight="1">
      <c r="A48" s="22"/>
      <c r="B48" s="22" t="s">
        <v>67</v>
      </c>
      <c r="C48" s="22" t="s">
        <v>68</v>
      </c>
      <c r="D48" s="32" t="s">
        <v>69</v>
      </c>
      <c r="E48" s="17">
        <v>5000</v>
      </c>
    </row>
    <row r="49" spans="1:5" ht="24.75" customHeight="1">
      <c r="A49" s="22"/>
      <c r="B49" s="22"/>
      <c r="C49" s="22" t="s">
        <v>52</v>
      </c>
      <c r="D49" s="32" t="s">
        <v>53</v>
      </c>
      <c r="E49" s="17">
        <v>1111619</v>
      </c>
    </row>
    <row r="50" spans="1:5" ht="24.75" customHeight="1">
      <c r="A50" s="22"/>
      <c r="B50" s="22"/>
      <c r="C50" s="22" t="s">
        <v>70</v>
      </c>
      <c r="D50" s="32" t="s">
        <v>71</v>
      </c>
      <c r="E50" s="17">
        <v>85000</v>
      </c>
    </row>
    <row r="51" spans="1:5" ht="24.75" customHeight="1">
      <c r="A51" s="22"/>
      <c r="B51" s="22"/>
      <c r="C51" s="22" t="s">
        <v>54</v>
      </c>
      <c r="D51" s="32" t="s">
        <v>55</v>
      </c>
      <c r="E51" s="17">
        <v>206446</v>
      </c>
    </row>
    <row r="52" spans="1:5" ht="24.75" customHeight="1">
      <c r="A52" s="22"/>
      <c r="B52" s="22"/>
      <c r="C52" s="22" t="s">
        <v>56</v>
      </c>
      <c r="D52" s="32" t="s">
        <v>57</v>
      </c>
      <c r="E52" s="17">
        <v>29000</v>
      </c>
    </row>
    <row r="53" spans="1:5" ht="24.75" customHeight="1">
      <c r="A53" s="22"/>
      <c r="B53" s="22"/>
      <c r="C53" s="22" t="s">
        <v>62</v>
      </c>
      <c r="D53" s="32" t="s">
        <v>63</v>
      </c>
      <c r="E53" s="17">
        <v>100000</v>
      </c>
    </row>
    <row r="54" spans="1:5" ht="24.75" customHeight="1">
      <c r="A54" s="22"/>
      <c r="B54" s="22"/>
      <c r="C54" s="22" t="s">
        <v>72</v>
      </c>
      <c r="D54" s="32" t="s">
        <v>73</v>
      </c>
      <c r="E54" s="17">
        <v>70000</v>
      </c>
    </row>
    <row r="55" spans="1:5" ht="24.75" customHeight="1">
      <c r="A55" s="22"/>
      <c r="B55" s="22"/>
      <c r="C55" s="22" t="s">
        <v>21</v>
      </c>
      <c r="D55" s="43" t="s">
        <v>22</v>
      </c>
      <c r="E55" s="17">
        <v>60000</v>
      </c>
    </row>
    <row r="56" spans="1:5" ht="24.75" customHeight="1">
      <c r="A56" s="22"/>
      <c r="B56" s="22"/>
      <c r="C56" s="22" t="s">
        <v>29</v>
      </c>
      <c r="D56" s="43" t="s">
        <v>30</v>
      </c>
      <c r="E56" s="17">
        <v>95000</v>
      </c>
    </row>
    <row r="57" spans="1:5" ht="24.75" customHeight="1">
      <c r="A57" s="22"/>
      <c r="B57" s="22"/>
      <c r="C57" s="22" t="s">
        <v>64</v>
      </c>
      <c r="D57" s="43" t="s">
        <v>65</v>
      </c>
      <c r="E57" s="17">
        <v>20000</v>
      </c>
    </row>
    <row r="58" spans="1:5" ht="24.75" customHeight="1">
      <c r="A58" s="22"/>
      <c r="B58" s="22"/>
      <c r="C58" s="22" t="s">
        <v>74</v>
      </c>
      <c r="D58" s="43" t="s">
        <v>75</v>
      </c>
      <c r="E58" s="17">
        <v>1500</v>
      </c>
    </row>
    <row r="59" spans="1:5" ht="24.75" customHeight="1">
      <c r="A59" s="22"/>
      <c r="B59" s="22"/>
      <c r="C59" s="22" t="s">
        <v>35</v>
      </c>
      <c r="D59" s="43" t="s">
        <v>36</v>
      </c>
      <c r="E59" s="17">
        <v>5000</v>
      </c>
    </row>
    <row r="60" spans="1:5" ht="24.75" customHeight="1">
      <c r="A60" s="22"/>
      <c r="B60" s="22"/>
      <c r="C60" s="22" t="s">
        <v>76</v>
      </c>
      <c r="D60" s="43" t="s">
        <v>77</v>
      </c>
      <c r="E60" s="17">
        <v>20416</v>
      </c>
    </row>
    <row r="61" spans="1:5" ht="24.75" customHeight="1">
      <c r="A61" s="22"/>
      <c r="B61" s="22"/>
      <c r="C61" s="22" t="s">
        <v>41</v>
      </c>
      <c r="D61" s="43" t="s">
        <v>42</v>
      </c>
      <c r="E61" s="17">
        <v>25000</v>
      </c>
    </row>
    <row r="62" spans="1:5" ht="24.75" customHeight="1">
      <c r="A62" s="22"/>
      <c r="B62" s="24" t="s">
        <v>67</v>
      </c>
      <c r="C62" s="44" t="s">
        <v>78</v>
      </c>
      <c r="D62" s="45"/>
      <c r="E62" s="15">
        <f>SUM(E48:E61)</f>
        <v>1833981</v>
      </c>
    </row>
    <row r="63" spans="1:5" ht="24.75" customHeight="1">
      <c r="A63" s="22"/>
      <c r="B63" s="22" t="s">
        <v>79</v>
      </c>
      <c r="C63" s="22" t="s">
        <v>54</v>
      </c>
      <c r="D63" s="32" t="s">
        <v>55</v>
      </c>
      <c r="E63" s="17">
        <v>470</v>
      </c>
    </row>
    <row r="64" spans="1:5" ht="24.75" customHeight="1">
      <c r="A64" s="22"/>
      <c r="B64" s="22"/>
      <c r="C64" s="22" t="s">
        <v>56</v>
      </c>
      <c r="D64" s="32" t="s">
        <v>57</v>
      </c>
      <c r="E64" s="17">
        <v>67</v>
      </c>
    </row>
    <row r="65" spans="1:5" ht="24.75" customHeight="1">
      <c r="A65" s="22"/>
      <c r="B65" s="22"/>
      <c r="C65" s="22" t="s">
        <v>62</v>
      </c>
      <c r="D65" s="32" t="s">
        <v>63</v>
      </c>
      <c r="E65" s="17">
        <v>3000</v>
      </c>
    </row>
    <row r="66" spans="1:5" ht="24.75" customHeight="1">
      <c r="A66" s="22"/>
      <c r="B66" s="22"/>
      <c r="C66" s="22" t="s">
        <v>29</v>
      </c>
      <c r="D66" s="32" t="s">
        <v>30</v>
      </c>
      <c r="E66" s="17">
        <v>5463</v>
      </c>
    </row>
    <row r="67" spans="1:5" ht="24.75" customHeight="1">
      <c r="A67" s="22"/>
      <c r="B67" s="22"/>
      <c r="C67" s="22" t="s">
        <v>35</v>
      </c>
      <c r="D67" s="43" t="s">
        <v>36</v>
      </c>
      <c r="E67" s="17">
        <v>3000</v>
      </c>
    </row>
    <row r="68" spans="1:5" ht="24.75" customHeight="1">
      <c r="A68" s="22"/>
      <c r="B68" s="24" t="s">
        <v>79</v>
      </c>
      <c r="C68" s="44" t="s">
        <v>80</v>
      </c>
      <c r="D68" s="45"/>
      <c r="E68" s="15">
        <f>SUM(E63:E67)</f>
        <v>12000</v>
      </c>
    </row>
    <row r="69" spans="1:5" ht="24.75" customHeight="1">
      <c r="A69" s="22"/>
      <c r="B69" s="33" t="s">
        <v>81</v>
      </c>
      <c r="C69" s="33" t="s">
        <v>62</v>
      </c>
      <c r="D69" s="46" t="s">
        <v>63</v>
      </c>
      <c r="E69" s="9">
        <v>1000</v>
      </c>
    </row>
    <row r="70" spans="1:5" s="4" customFormat="1" ht="24.75" customHeight="1">
      <c r="A70" s="47"/>
      <c r="B70" s="47"/>
      <c r="C70" s="47">
        <v>4300</v>
      </c>
      <c r="D70" s="43" t="s">
        <v>30</v>
      </c>
      <c r="E70" s="48">
        <v>1000</v>
      </c>
    </row>
    <row r="71" spans="1:5" s="4" customFormat="1" ht="24.75" customHeight="1">
      <c r="A71" s="47"/>
      <c r="B71" s="49"/>
      <c r="C71" s="47">
        <v>4430</v>
      </c>
      <c r="D71" s="43" t="s">
        <v>36</v>
      </c>
      <c r="E71" s="48">
        <v>100</v>
      </c>
    </row>
    <row r="72" spans="1:5" ht="24.75" customHeight="1">
      <c r="A72" s="37"/>
      <c r="B72" s="37" t="s">
        <v>81</v>
      </c>
      <c r="C72" s="25" t="s">
        <v>31</v>
      </c>
      <c r="D72" s="26"/>
      <c r="E72" s="15">
        <f>SUM(E70:E71,E69)</f>
        <v>2100</v>
      </c>
    </row>
    <row r="73" spans="1:5" s="4" customFormat="1" ht="24.75" customHeight="1">
      <c r="A73" s="50" t="s">
        <v>0</v>
      </c>
      <c r="B73" s="50" t="s">
        <v>1</v>
      </c>
      <c r="C73" s="50" t="s">
        <v>2</v>
      </c>
      <c r="D73" s="51" t="s">
        <v>3</v>
      </c>
      <c r="E73" s="52" t="s">
        <v>4</v>
      </c>
    </row>
    <row r="74" spans="1:5" ht="24.75" customHeight="1">
      <c r="A74" s="27" t="s">
        <v>50</v>
      </c>
      <c r="B74" s="28" t="s">
        <v>82</v>
      </c>
      <c r="C74" s="53"/>
      <c r="D74" s="54"/>
      <c r="E74" s="55">
        <f>SUM(E72,E68,E62,E47,E42)</f>
        <v>2019651</v>
      </c>
    </row>
    <row r="75" spans="1:5" ht="24.75" customHeight="1">
      <c r="A75" s="33" t="s">
        <v>83</v>
      </c>
      <c r="B75" s="33" t="s">
        <v>84</v>
      </c>
      <c r="C75" s="33" t="s">
        <v>62</v>
      </c>
      <c r="D75" s="41" t="s">
        <v>63</v>
      </c>
      <c r="E75" s="9">
        <v>1000</v>
      </c>
    </row>
    <row r="76" spans="1:5" ht="24.75" customHeight="1">
      <c r="A76" s="22"/>
      <c r="B76" s="37"/>
      <c r="C76" s="37" t="s">
        <v>29</v>
      </c>
      <c r="D76" s="56" t="s">
        <v>30</v>
      </c>
      <c r="E76" s="40">
        <v>610</v>
      </c>
    </row>
    <row r="77" spans="1:5" ht="24.75" customHeight="1">
      <c r="A77" s="37"/>
      <c r="B77" s="37" t="s">
        <v>84</v>
      </c>
      <c r="C77" s="57" t="s">
        <v>85</v>
      </c>
      <c r="D77" s="58"/>
      <c r="E77" s="40">
        <f>SUM(E75:E76)</f>
        <v>1610</v>
      </c>
    </row>
    <row r="78" spans="1:5" ht="24.75" customHeight="1">
      <c r="A78" s="27" t="s">
        <v>83</v>
      </c>
      <c r="B78" s="59" t="s">
        <v>86</v>
      </c>
      <c r="C78" s="60"/>
      <c r="D78" s="61"/>
      <c r="E78" s="31">
        <f>SUM(E77)</f>
        <v>1610</v>
      </c>
    </row>
    <row r="79" spans="1:5" ht="24.75" customHeight="1">
      <c r="A79" s="22" t="s">
        <v>87</v>
      </c>
      <c r="B79" s="22" t="s">
        <v>88</v>
      </c>
      <c r="C79" s="22" t="s">
        <v>68</v>
      </c>
      <c r="D79" s="32" t="s">
        <v>69</v>
      </c>
      <c r="E79" s="17">
        <v>4000</v>
      </c>
    </row>
    <row r="80" spans="1:5" ht="24.75" customHeight="1">
      <c r="A80" s="22"/>
      <c r="B80" s="22"/>
      <c r="C80" s="22" t="s">
        <v>52</v>
      </c>
      <c r="D80" s="32" t="s">
        <v>53</v>
      </c>
      <c r="E80" s="17">
        <v>115128</v>
      </c>
    </row>
    <row r="81" spans="1:5" ht="24.75" customHeight="1">
      <c r="A81" s="22"/>
      <c r="B81" s="22"/>
      <c r="C81" s="22" t="s">
        <v>70</v>
      </c>
      <c r="D81" s="32" t="s">
        <v>71</v>
      </c>
      <c r="E81" s="17">
        <v>9000</v>
      </c>
    </row>
    <row r="82" spans="1:5" ht="24.75" customHeight="1">
      <c r="A82" s="22"/>
      <c r="B82" s="22"/>
      <c r="C82" s="22" t="s">
        <v>54</v>
      </c>
      <c r="D82" s="32" t="s">
        <v>55</v>
      </c>
      <c r="E82" s="17">
        <v>23000</v>
      </c>
    </row>
    <row r="83" spans="1:5" ht="24.75" customHeight="1">
      <c r="A83" s="22"/>
      <c r="B83" s="22"/>
      <c r="C83" s="22" t="s">
        <v>56</v>
      </c>
      <c r="D83" s="32" t="s">
        <v>57</v>
      </c>
      <c r="E83" s="17">
        <v>3000</v>
      </c>
    </row>
    <row r="84" spans="1:5" ht="24.75" customHeight="1">
      <c r="A84" s="22"/>
      <c r="B84" s="22"/>
      <c r="C84" s="22" t="s">
        <v>62</v>
      </c>
      <c r="D84" s="32" t="s">
        <v>63</v>
      </c>
      <c r="E84" s="17">
        <v>10000</v>
      </c>
    </row>
    <row r="85" spans="1:5" ht="24.75" customHeight="1">
      <c r="A85" s="22"/>
      <c r="B85" s="22"/>
      <c r="C85" s="22" t="s">
        <v>72</v>
      </c>
      <c r="D85" s="32" t="s">
        <v>73</v>
      </c>
      <c r="E85" s="17">
        <v>4000</v>
      </c>
    </row>
    <row r="86" spans="1:5" ht="24.75" customHeight="1">
      <c r="A86" s="22"/>
      <c r="B86" s="22"/>
      <c r="C86" s="22" t="s">
        <v>21</v>
      </c>
      <c r="D86" s="32" t="s">
        <v>22</v>
      </c>
      <c r="E86" s="17">
        <v>3500</v>
      </c>
    </row>
    <row r="87" spans="1:5" ht="24.75" customHeight="1">
      <c r="A87" s="22"/>
      <c r="B87" s="22"/>
      <c r="C87" s="22" t="s">
        <v>29</v>
      </c>
      <c r="D87" s="43" t="s">
        <v>30</v>
      </c>
      <c r="E87" s="17">
        <v>4100</v>
      </c>
    </row>
    <row r="88" spans="1:5" ht="24.75" customHeight="1">
      <c r="A88" s="22"/>
      <c r="B88" s="22"/>
      <c r="C88" s="22" t="s">
        <v>64</v>
      </c>
      <c r="D88" s="43" t="s">
        <v>65</v>
      </c>
      <c r="E88" s="17">
        <v>300</v>
      </c>
    </row>
    <row r="89" spans="1:5" ht="24.75" customHeight="1">
      <c r="A89" s="22"/>
      <c r="B89" s="22"/>
      <c r="C89" s="22" t="s">
        <v>35</v>
      </c>
      <c r="D89" s="43" t="s">
        <v>36</v>
      </c>
      <c r="E89" s="17">
        <v>1500</v>
      </c>
    </row>
    <row r="90" spans="1:5" ht="24.75" customHeight="1">
      <c r="A90" s="22"/>
      <c r="B90" s="22"/>
      <c r="C90" s="22" t="s">
        <v>76</v>
      </c>
      <c r="D90" s="43" t="s">
        <v>77</v>
      </c>
      <c r="E90" s="17">
        <v>3295</v>
      </c>
    </row>
    <row r="91" spans="1:5" ht="24.75" customHeight="1">
      <c r="A91" s="37"/>
      <c r="B91" s="24" t="s">
        <v>88</v>
      </c>
      <c r="C91" s="25" t="s">
        <v>89</v>
      </c>
      <c r="D91" s="26"/>
      <c r="E91" s="15">
        <f>SUM(E79:E90)</f>
        <v>180823</v>
      </c>
    </row>
    <row r="92" spans="1:5" ht="24.75" customHeight="1">
      <c r="A92" s="27" t="s">
        <v>87</v>
      </c>
      <c r="B92" s="28" t="s">
        <v>90</v>
      </c>
      <c r="C92" s="29"/>
      <c r="D92" s="30"/>
      <c r="E92" s="31">
        <f>SUM(E91)</f>
        <v>180823</v>
      </c>
    </row>
    <row r="93" spans="1:5" ht="24.75" customHeight="1">
      <c r="A93" s="33" t="s">
        <v>91</v>
      </c>
      <c r="B93" s="24" t="s">
        <v>92</v>
      </c>
      <c r="C93" s="24" t="s">
        <v>93</v>
      </c>
      <c r="D93" s="62" t="s">
        <v>94</v>
      </c>
      <c r="E93" s="15">
        <v>25000</v>
      </c>
    </row>
    <row r="94" spans="1:5" ht="24.75" customHeight="1">
      <c r="A94" s="37"/>
      <c r="B94" s="37" t="s">
        <v>92</v>
      </c>
      <c r="C94" s="57" t="s">
        <v>95</v>
      </c>
      <c r="D94" s="58"/>
      <c r="E94" s="40">
        <f>SUM(E93)</f>
        <v>25000</v>
      </c>
    </row>
    <row r="95" spans="1:5" ht="24.75" customHeight="1">
      <c r="A95" s="27" t="s">
        <v>91</v>
      </c>
      <c r="B95" s="28" t="s">
        <v>96</v>
      </c>
      <c r="C95" s="29"/>
      <c r="D95" s="30"/>
      <c r="E95" s="31">
        <f>SUM(E94)</f>
        <v>25000</v>
      </c>
    </row>
    <row r="96" spans="1:5" s="4" customFormat="1" ht="24.75" customHeight="1">
      <c r="A96" s="47">
        <v>758</v>
      </c>
      <c r="B96" s="49">
        <v>75809</v>
      </c>
      <c r="C96" s="37" t="s">
        <v>97</v>
      </c>
      <c r="D96" s="63" t="s">
        <v>98</v>
      </c>
      <c r="E96" s="48">
        <v>25000</v>
      </c>
    </row>
    <row r="97" spans="1:5" ht="24.75" customHeight="1">
      <c r="A97" s="22"/>
      <c r="B97" s="37" t="s">
        <v>99</v>
      </c>
      <c r="C97" s="38" t="s">
        <v>100</v>
      </c>
      <c r="D97" s="39"/>
      <c r="E97" s="15">
        <f>SUM(E96)</f>
        <v>25000</v>
      </c>
    </row>
    <row r="98" spans="1:5" ht="24.75" customHeight="1">
      <c r="A98" s="22"/>
      <c r="B98" s="22" t="s">
        <v>101</v>
      </c>
      <c r="C98" s="22" t="s">
        <v>102</v>
      </c>
      <c r="D98" s="43" t="s">
        <v>103</v>
      </c>
      <c r="E98" s="17">
        <v>23000</v>
      </c>
    </row>
    <row r="99" spans="1:5" ht="24.75" customHeight="1">
      <c r="A99" s="22"/>
      <c r="B99" s="24" t="s">
        <v>101</v>
      </c>
      <c r="C99" s="25" t="s">
        <v>104</v>
      </c>
      <c r="D99" s="26"/>
      <c r="E99" s="15">
        <f>SUM(E98)</f>
        <v>23000</v>
      </c>
    </row>
    <row r="100" spans="1:5" ht="24.75" customHeight="1">
      <c r="A100" s="27" t="s">
        <v>105</v>
      </c>
      <c r="B100" s="28" t="s">
        <v>106</v>
      </c>
      <c r="C100" s="29"/>
      <c r="D100" s="30"/>
      <c r="E100" s="31">
        <f>SUM(E99,E97)</f>
        <v>48000</v>
      </c>
    </row>
    <row r="101" spans="1:5" ht="24.75" customHeight="1">
      <c r="A101" s="22" t="s">
        <v>107</v>
      </c>
      <c r="B101" s="22" t="s">
        <v>108</v>
      </c>
      <c r="C101" s="22" t="s">
        <v>68</v>
      </c>
      <c r="D101" s="32" t="s">
        <v>69</v>
      </c>
      <c r="E101" s="17">
        <v>17400</v>
      </c>
    </row>
    <row r="102" spans="1:5" ht="24.75" customHeight="1">
      <c r="A102" s="22"/>
      <c r="B102" s="22"/>
      <c r="C102" s="22" t="s">
        <v>52</v>
      </c>
      <c r="D102" s="32" t="s">
        <v>53</v>
      </c>
      <c r="E102" s="17">
        <v>2049600</v>
      </c>
    </row>
    <row r="103" spans="1:5" ht="24.75" customHeight="1">
      <c r="A103" s="22"/>
      <c r="B103" s="22"/>
      <c r="C103" s="22" t="s">
        <v>70</v>
      </c>
      <c r="D103" s="32" t="s">
        <v>71</v>
      </c>
      <c r="E103" s="17">
        <v>162300</v>
      </c>
    </row>
    <row r="104" spans="1:5" ht="24.75" customHeight="1">
      <c r="A104" s="22"/>
      <c r="B104" s="22"/>
      <c r="C104" s="22" t="s">
        <v>54</v>
      </c>
      <c r="D104" s="32" t="s">
        <v>55</v>
      </c>
      <c r="E104" s="17">
        <v>391800</v>
      </c>
    </row>
    <row r="105" spans="1:5" ht="24.75" customHeight="1">
      <c r="A105" s="22"/>
      <c r="B105" s="22"/>
      <c r="C105" s="22" t="s">
        <v>56</v>
      </c>
      <c r="D105" s="32" t="s">
        <v>57</v>
      </c>
      <c r="E105" s="17">
        <v>53700</v>
      </c>
    </row>
    <row r="106" spans="1:5" ht="24.75" customHeight="1">
      <c r="A106" s="22"/>
      <c r="B106" s="22"/>
      <c r="C106" s="22" t="s">
        <v>62</v>
      </c>
      <c r="D106" s="32" t="s">
        <v>63</v>
      </c>
      <c r="E106" s="17">
        <v>116400</v>
      </c>
    </row>
    <row r="107" spans="1:5" ht="24.75" customHeight="1">
      <c r="A107" s="22"/>
      <c r="B107" s="22"/>
      <c r="C107" s="22" t="s">
        <v>72</v>
      </c>
      <c r="D107" s="32" t="s">
        <v>73</v>
      </c>
      <c r="E107" s="17">
        <v>164900</v>
      </c>
    </row>
    <row r="108" spans="1:5" ht="24.75" customHeight="1">
      <c r="A108" s="37"/>
      <c r="B108" s="37"/>
      <c r="C108" s="37" t="s">
        <v>21</v>
      </c>
      <c r="D108" s="56" t="s">
        <v>22</v>
      </c>
      <c r="E108" s="40">
        <v>20000</v>
      </c>
    </row>
    <row r="109" spans="1:5" s="4" customFormat="1" ht="24.75" customHeight="1">
      <c r="A109" s="50" t="s">
        <v>0</v>
      </c>
      <c r="B109" s="50" t="s">
        <v>1</v>
      </c>
      <c r="C109" s="50" t="s">
        <v>2</v>
      </c>
      <c r="D109" s="51" t="s">
        <v>3</v>
      </c>
      <c r="E109" s="52" t="s">
        <v>4</v>
      </c>
    </row>
    <row r="110" spans="1:5" ht="24.75" customHeight="1">
      <c r="A110" s="22"/>
      <c r="B110" s="22"/>
      <c r="C110" s="22" t="s">
        <v>29</v>
      </c>
      <c r="D110" s="43" t="s">
        <v>30</v>
      </c>
      <c r="E110" s="17">
        <v>40800</v>
      </c>
    </row>
    <row r="111" spans="1:5" ht="24.75" customHeight="1">
      <c r="A111" s="22"/>
      <c r="B111" s="22"/>
      <c r="C111" s="22" t="s">
        <v>64</v>
      </c>
      <c r="D111" s="43" t="s">
        <v>65</v>
      </c>
      <c r="E111" s="17">
        <v>3600</v>
      </c>
    </row>
    <row r="112" spans="1:5" ht="24.75" customHeight="1">
      <c r="A112" s="22"/>
      <c r="B112" s="22"/>
      <c r="C112" s="22" t="s">
        <v>35</v>
      </c>
      <c r="D112" s="43" t="s">
        <v>36</v>
      </c>
      <c r="E112" s="17">
        <v>2100</v>
      </c>
    </row>
    <row r="113" spans="1:5" ht="24.75" customHeight="1">
      <c r="A113" s="22"/>
      <c r="B113" s="22"/>
      <c r="C113" s="22" t="s">
        <v>76</v>
      </c>
      <c r="D113" s="43" t="s">
        <v>77</v>
      </c>
      <c r="E113" s="17">
        <v>127400</v>
      </c>
    </row>
    <row r="114" spans="1:5" ht="24.75" customHeight="1">
      <c r="A114" s="22"/>
      <c r="B114" s="22"/>
      <c r="C114" s="22" t="s">
        <v>23</v>
      </c>
      <c r="D114" s="43" t="s">
        <v>24</v>
      </c>
      <c r="E114" s="17">
        <v>350000</v>
      </c>
    </row>
    <row r="115" spans="1:5" ht="24.75" customHeight="1">
      <c r="A115" s="22"/>
      <c r="B115" s="24" t="s">
        <v>108</v>
      </c>
      <c r="C115" s="25" t="s">
        <v>109</v>
      </c>
      <c r="D115" s="26"/>
      <c r="E115" s="15">
        <f>SUM(E101:E114)</f>
        <v>3500000</v>
      </c>
    </row>
    <row r="116" spans="1:5" ht="24.75" customHeight="1">
      <c r="A116" s="22"/>
      <c r="B116" s="22" t="s">
        <v>110</v>
      </c>
      <c r="C116" s="22" t="s">
        <v>68</v>
      </c>
      <c r="D116" s="32" t="s">
        <v>69</v>
      </c>
      <c r="E116" s="17">
        <v>700</v>
      </c>
    </row>
    <row r="117" spans="1:5" ht="24.75" customHeight="1">
      <c r="A117" s="22"/>
      <c r="B117" s="22"/>
      <c r="C117" s="22" t="s">
        <v>52</v>
      </c>
      <c r="D117" s="32" t="s">
        <v>53</v>
      </c>
      <c r="E117" s="17">
        <v>103300</v>
      </c>
    </row>
    <row r="118" spans="1:5" ht="24.75" customHeight="1">
      <c r="A118" s="22"/>
      <c r="B118" s="22"/>
      <c r="C118" s="22" t="s">
        <v>70</v>
      </c>
      <c r="D118" s="32" t="s">
        <v>71</v>
      </c>
      <c r="E118" s="17">
        <v>7924</v>
      </c>
    </row>
    <row r="119" spans="1:5" ht="24.75" customHeight="1">
      <c r="A119" s="22"/>
      <c r="B119" s="22"/>
      <c r="C119" s="22" t="s">
        <v>54</v>
      </c>
      <c r="D119" s="32" t="s">
        <v>55</v>
      </c>
      <c r="E119" s="17">
        <v>19900</v>
      </c>
    </row>
    <row r="120" spans="1:5" ht="24.75" customHeight="1">
      <c r="A120" s="22"/>
      <c r="B120" s="22"/>
      <c r="C120" s="22" t="s">
        <v>56</v>
      </c>
      <c r="D120" s="32" t="s">
        <v>57</v>
      </c>
      <c r="E120" s="17">
        <v>2700</v>
      </c>
    </row>
    <row r="121" spans="1:5" ht="24.75" customHeight="1">
      <c r="A121" s="22"/>
      <c r="B121" s="22"/>
      <c r="C121" s="22" t="s">
        <v>62</v>
      </c>
      <c r="D121" s="32" t="s">
        <v>63</v>
      </c>
      <c r="E121" s="17">
        <v>1100</v>
      </c>
    </row>
    <row r="122" spans="1:5" ht="24.75" customHeight="1">
      <c r="A122" s="22"/>
      <c r="B122" s="22"/>
      <c r="C122" s="22" t="s">
        <v>72</v>
      </c>
      <c r="D122" s="32" t="s">
        <v>73</v>
      </c>
      <c r="E122" s="17">
        <v>8100</v>
      </c>
    </row>
    <row r="123" spans="1:5" ht="24.75" customHeight="1">
      <c r="A123" s="22"/>
      <c r="B123" s="22"/>
      <c r="C123" s="22" t="s">
        <v>21</v>
      </c>
      <c r="D123" s="43" t="s">
        <v>22</v>
      </c>
      <c r="E123" s="17">
        <v>1000</v>
      </c>
    </row>
    <row r="124" spans="1:5" ht="24.75" customHeight="1">
      <c r="A124" s="22"/>
      <c r="B124" s="22"/>
      <c r="C124" s="22" t="s">
        <v>29</v>
      </c>
      <c r="D124" s="43" t="s">
        <v>30</v>
      </c>
      <c r="E124" s="17">
        <v>600</v>
      </c>
    </row>
    <row r="125" spans="1:5" ht="24.75" customHeight="1">
      <c r="A125" s="22"/>
      <c r="B125" s="37"/>
      <c r="C125" s="37" t="s">
        <v>76</v>
      </c>
      <c r="D125" s="56" t="s">
        <v>77</v>
      </c>
      <c r="E125" s="40">
        <v>6400</v>
      </c>
    </row>
    <row r="126" spans="1:5" ht="24.75" customHeight="1">
      <c r="A126" s="22"/>
      <c r="B126" s="37" t="s">
        <v>110</v>
      </c>
      <c r="C126" s="38" t="s">
        <v>111</v>
      </c>
      <c r="D126" s="39"/>
      <c r="E126" s="40">
        <f>SUM(E116:E125)</f>
        <v>151724</v>
      </c>
    </row>
    <row r="127" spans="1:5" ht="24.75" customHeight="1">
      <c r="A127" s="22"/>
      <c r="B127" s="22" t="s">
        <v>112</v>
      </c>
      <c r="C127" s="22" t="s">
        <v>68</v>
      </c>
      <c r="D127" s="32" t="s">
        <v>69</v>
      </c>
      <c r="E127" s="17">
        <v>8300</v>
      </c>
    </row>
    <row r="128" spans="1:5" ht="24.75" customHeight="1">
      <c r="A128" s="22"/>
      <c r="B128" s="22"/>
      <c r="C128" s="22" t="s">
        <v>52</v>
      </c>
      <c r="D128" s="32" t="s">
        <v>53</v>
      </c>
      <c r="E128" s="17">
        <v>1572900</v>
      </c>
    </row>
    <row r="129" spans="1:5" ht="24.75" customHeight="1">
      <c r="A129" s="22"/>
      <c r="B129" s="22"/>
      <c r="C129" s="22" t="s">
        <v>70</v>
      </c>
      <c r="D129" s="32" t="s">
        <v>71</v>
      </c>
      <c r="E129" s="17">
        <v>116500</v>
      </c>
    </row>
    <row r="130" spans="1:5" ht="24.75" customHeight="1">
      <c r="A130" s="22"/>
      <c r="B130" s="22"/>
      <c r="C130" s="22" t="s">
        <v>54</v>
      </c>
      <c r="D130" s="32" t="s">
        <v>55</v>
      </c>
      <c r="E130" s="17">
        <v>293280</v>
      </c>
    </row>
    <row r="131" spans="1:5" ht="24.75" customHeight="1">
      <c r="A131" s="22"/>
      <c r="B131" s="22"/>
      <c r="C131" s="22" t="s">
        <v>56</v>
      </c>
      <c r="D131" s="32" t="s">
        <v>57</v>
      </c>
      <c r="E131" s="17">
        <v>40190</v>
      </c>
    </row>
    <row r="132" spans="1:5" ht="24.75" customHeight="1">
      <c r="A132" s="22"/>
      <c r="B132" s="22"/>
      <c r="C132" s="22" t="s">
        <v>62</v>
      </c>
      <c r="D132" s="32" t="s">
        <v>63</v>
      </c>
      <c r="E132" s="17">
        <v>116490</v>
      </c>
    </row>
    <row r="133" spans="1:5" ht="24.75" customHeight="1">
      <c r="A133" s="22"/>
      <c r="B133" s="22"/>
      <c r="C133" s="22" t="s">
        <v>113</v>
      </c>
      <c r="D133" s="43" t="s">
        <v>114</v>
      </c>
      <c r="E133" s="17">
        <v>7000</v>
      </c>
    </row>
    <row r="134" spans="1:5" ht="24.75" customHeight="1">
      <c r="A134" s="22"/>
      <c r="B134" s="22"/>
      <c r="C134" s="22" t="s">
        <v>72</v>
      </c>
      <c r="D134" s="32" t="s">
        <v>73</v>
      </c>
      <c r="E134" s="17">
        <v>32280</v>
      </c>
    </row>
    <row r="135" spans="1:5" ht="24.75" customHeight="1">
      <c r="A135" s="22"/>
      <c r="B135" s="22"/>
      <c r="C135" s="22" t="s">
        <v>21</v>
      </c>
      <c r="D135" s="43" t="s">
        <v>22</v>
      </c>
      <c r="E135" s="17">
        <v>24040</v>
      </c>
    </row>
    <row r="136" spans="1:5" ht="24.75" customHeight="1">
      <c r="A136" s="22"/>
      <c r="B136" s="22"/>
      <c r="C136" s="22" t="s">
        <v>29</v>
      </c>
      <c r="D136" s="43" t="s">
        <v>30</v>
      </c>
      <c r="E136" s="17">
        <v>24390</v>
      </c>
    </row>
    <row r="137" spans="1:5" ht="24.75" customHeight="1">
      <c r="A137" s="22"/>
      <c r="B137" s="22"/>
      <c r="C137" s="22" t="s">
        <v>64</v>
      </c>
      <c r="D137" s="43" t="s">
        <v>65</v>
      </c>
      <c r="E137" s="17">
        <v>2250</v>
      </c>
    </row>
    <row r="138" spans="1:5" ht="24.75" customHeight="1">
      <c r="A138" s="22"/>
      <c r="B138" s="22"/>
      <c r="C138" s="22" t="s">
        <v>35</v>
      </c>
      <c r="D138" s="43" t="s">
        <v>36</v>
      </c>
      <c r="E138" s="17">
        <v>1440</v>
      </c>
    </row>
    <row r="139" spans="1:5" ht="24.75" customHeight="1">
      <c r="A139" s="22"/>
      <c r="B139" s="22"/>
      <c r="C139" s="22" t="s">
        <v>23</v>
      </c>
      <c r="D139" s="32" t="s">
        <v>24</v>
      </c>
      <c r="E139" s="17">
        <v>100000</v>
      </c>
    </row>
    <row r="140" spans="1:5" ht="24.75" customHeight="1">
      <c r="A140" s="22"/>
      <c r="B140" s="37"/>
      <c r="C140" s="37" t="s">
        <v>76</v>
      </c>
      <c r="D140" s="56" t="s">
        <v>77</v>
      </c>
      <c r="E140" s="40">
        <v>98350</v>
      </c>
    </row>
    <row r="141" spans="1:5" ht="24.75" customHeight="1">
      <c r="A141" s="22"/>
      <c r="B141" s="37" t="s">
        <v>112</v>
      </c>
      <c r="C141" s="38" t="s">
        <v>115</v>
      </c>
      <c r="D141" s="39"/>
      <c r="E141" s="40">
        <f>SUM(E127:E140)</f>
        <v>2437410</v>
      </c>
    </row>
    <row r="142" spans="1:5" ht="24.75" customHeight="1">
      <c r="A142" s="22"/>
      <c r="B142" s="22" t="s">
        <v>116</v>
      </c>
      <c r="C142" s="22" t="s">
        <v>29</v>
      </c>
      <c r="D142" s="43" t="s">
        <v>30</v>
      </c>
      <c r="E142" s="17">
        <v>3000</v>
      </c>
    </row>
    <row r="143" spans="1:5" ht="24.75" customHeight="1">
      <c r="A143" s="22"/>
      <c r="B143" s="24" t="s">
        <v>116</v>
      </c>
      <c r="C143" s="25" t="s">
        <v>117</v>
      </c>
      <c r="D143" s="26"/>
      <c r="E143" s="15">
        <f>SUM(E142)</f>
        <v>3000</v>
      </c>
    </row>
    <row r="144" spans="1:5" ht="24.75" customHeight="1">
      <c r="A144" s="37"/>
      <c r="B144" s="37" t="s">
        <v>118</v>
      </c>
      <c r="C144" s="37" t="s">
        <v>119</v>
      </c>
      <c r="D144" s="42" t="s">
        <v>120</v>
      </c>
      <c r="E144" s="40">
        <v>4200</v>
      </c>
    </row>
    <row r="145" spans="1:5" s="4" customFormat="1" ht="24.75" customHeight="1">
      <c r="A145" s="50" t="s">
        <v>0</v>
      </c>
      <c r="B145" s="50" t="s">
        <v>1</v>
      </c>
      <c r="C145" s="50" t="s">
        <v>2</v>
      </c>
      <c r="D145" s="51" t="s">
        <v>3</v>
      </c>
      <c r="E145" s="52" t="s">
        <v>4</v>
      </c>
    </row>
    <row r="146" spans="1:5" ht="24.75" customHeight="1">
      <c r="A146" s="22"/>
      <c r="B146" s="22"/>
      <c r="C146" s="22" t="s">
        <v>29</v>
      </c>
      <c r="D146" s="43" t="s">
        <v>30</v>
      </c>
      <c r="E146" s="17">
        <v>27970</v>
      </c>
    </row>
    <row r="147" spans="1:5" ht="24.75" customHeight="1">
      <c r="A147" s="22"/>
      <c r="B147" s="24" t="s">
        <v>118</v>
      </c>
      <c r="C147" s="25" t="s">
        <v>121</v>
      </c>
      <c r="D147" s="26"/>
      <c r="E147" s="15">
        <f>SUM(E144:E146)</f>
        <v>32170</v>
      </c>
    </row>
    <row r="148" spans="1:5" ht="24.75" customHeight="1">
      <c r="A148" s="22"/>
      <c r="B148" s="33" t="s">
        <v>122</v>
      </c>
      <c r="C148" s="33" t="s">
        <v>113</v>
      </c>
      <c r="D148" s="46" t="s">
        <v>114</v>
      </c>
      <c r="E148" s="9">
        <v>23458</v>
      </c>
    </row>
    <row r="149" spans="1:5" ht="24.75" customHeight="1">
      <c r="A149" s="22"/>
      <c r="B149" s="22"/>
      <c r="C149" s="22" t="s">
        <v>29</v>
      </c>
      <c r="D149" s="43" t="s">
        <v>30</v>
      </c>
      <c r="E149" s="17">
        <v>3400</v>
      </c>
    </row>
    <row r="150" spans="1:5" ht="24.75" customHeight="1">
      <c r="A150" s="22"/>
      <c r="B150" s="37"/>
      <c r="C150" s="37" t="s">
        <v>76</v>
      </c>
      <c r="D150" s="56" t="s">
        <v>77</v>
      </c>
      <c r="E150" s="40">
        <v>30596</v>
      </c>
    </row>
    <row r="151" spans="1:5" ht="24.75" customHeight="1">
      <c r="A151" s="37"/>
      <c r="B151" s="24" t="s">
        <v>122</v>
      </c>
      <c r="C151" s="25" t="s">
        <v>31</v>
      </c>
      <c r="D151" s="26"/>
      <c r="E151" s="15">
        <f>SUM(E149:E150,E148)</f>
        <v>57454</v>
      </c>
    </row>
    <row r="152" spans="1:5" ht="24.75" customHeight="1">
      <c r="A152" s="27" t="s">
        <v>107</v>
      </c>
      <c r="B152" s="28" t="s">
        <v>123</v>
      </c>
      <c r="C152" s="29"/>
      <c r="D152" s="30"/>
      <c r="E152" s="31">
        <f>SUM(E151,E147,E143,E141,E126,E115)</f>
        <v>6181758</v>
      </c>
    </row>
    <row r="153" spans="1:5" ht="24.75" customHeight="1">
      <c r="A153" s="33" t="s">
        <v>124</v>
      </c>
      <c r="B153" s="33" t="s">
        <v>125</v>
      </c>
      <c r="C153" s="33" t="s">
        <v>126</v>
      </c>
      <c r="D153" s="64" t="s">
        <v>127</v>
      </c>
      <c r="E153" s="17">
        <v>30000</v>
      </c>
    </row>
    <row r="154" spans="1:5" ht="24.75" customHeight="1">
      <c r="A154" s="22"/>
      <c r="B154" s="22"/>
      <c r="C154" s="22" t="s">
        <v>128</v>
      </c>
      <c r="D154" s="43" t="s">
        <v>129</v>
      </c>
      <c r="E154" s="17">
        <v>60000</v>
      </c>
    </row>
    <row r="155" spans="1:5" ht="24.75" customHeight="1">
      <c r="A155" s="22"/>
      <c r="B155" s="22"/>
      <c r="C155" s="22" t="s">
        <v>54</v>
      </c>
      <c r="D155" s="32" t="s">
        <v>55</v>
      </c>
      <c r="E155" s="17">
        <v>1000</v>
      </c>
    </row>
    <row r="156" spans="1:5" ht="24.75" customHeight="1">
      <c r="A156" s="22"/>
      <c r="B156" s="22"/>
      <c r="C156" s="22" t="s">
        <v>56</v>
      </c>
      <c r="D156" s="32" t="s">
        <v>57</v>
      </c>
      <c r="E156" s="17">
        <v>300</v>
      </c>
    </row>
    <row r="157" spans="1:5" ht="24.75" customHeight="1">
      <c r="A157" s="22"/>
      <c r="B157" s="22"/>
      <c r="C157" s="22" t="s">
        <v>62</v>
      </c>
      <c r="D157" s="32" t="s">
        <v>63</v>
      </c>
      <c r="E157" s="17">
        <v>5000</v>
      </c>
    </row>
    <row r="158" spans="1:5" ht="24.75" customHeight="1">
      <c r="A158" s="22"/>
      <c r="B158" s="22"/>
      <c r="C158" s="22" t="s">
        <v>130</v>
      </c>
      <c r="D158" s="43" t="s">
        <v>131</v>
      </c>
      <c r="E158" s="17">
        <v>10000</v>
      </c>
    </row>
    <row r="159" spans="1:5" ht="24.75" customHeight="1">
      <c r="A159" s="22"/>
      <c r="B159" s="22"/>
      <c r="C159" s="22" t="s">
        <v>113</v>
      </c>
      <c r="D159" s="43" t="s">
        <v>114</v>
      </c>
      <c r="E159" s="17">
        <v>5000</v>
      </c>
    </row>
    <row r="160" spans="1:5" ht="24.75" customHeight="1">
      <c r="A160" s="22"/>
      <c r="B160" s="22"/>
      <c r="C160" s="22" t="s">
        <v>29</v>
      </c>
      <c r="D160" s="43" t="s">
        <v>30</v>
      </c>
      <c r="E160" s="17">
        <v>22700</v>
      </c>
    </row>
    <row r="161" spans="1:5" ht="24.75" customHeight="1">
      <c r="A161" s="22"/>
      <c r="B161" s="22"/>
      <c r="C161" s="22" t="s">
        <v>35</v>
      </c>
      <c r="D161" s="43" t="s">
        <v>36</v>
      </c>
      <c r="E161" s="17">
        <v>1000</v>
      </c>
    </row>
    <row r="162" spans="1:5" ht="24.75" customHeight="1">
      <c r="A162" s="22"/>
      <c r="B162" s="24" t="s">
        <v>125</v>
      </c>
      <c r="C162" s="25" t="s">
        <v>132</v>
      </c>
      <c r="D162" s="26"/>
      <c r="E162" s="15">
        <f>SUM(E154:E161,E153)</f>
        <v>135000</v>
      </c>
    </row>
    <row r="163" spans="1:5" ht="24.75" customHeight="1">
      <c r="A163" s="27" t="s">
        <v>124</v>
      </c>
      <c r="B163" s="28" t="s">
        <v>133</v>
      </c>
      <c r="C163" s="29"/>
      <c r="D163" s="30"/>
      <c r="E163" s="31">
        <f>SUM(E162)</f>
        <v>135000</v>
      </c>
    </row>
    <row r="164" spans="1:5" ht="24.75" customHeight="1">
      <c r="A164" s="22" t="s">
        <v>134</v>
      </c>
      <c r="B164" s="22" t="s">
        <v>135</v>
      </c>
      <c r="C164" s="22" t="s">
        <v>136</v>
      </c>
      <c r="D164" s="43" t="s">
        <v>137</v>
      </c>
      <c r="E164" s="17">
        <v>22230</v>
      </c>
    </row>
    <row r="165" spans="1:5" ht="24.75" customHeight="1">
      <c r="A165" s="22"/>
      <c r="B165" s="24" t="s">
        <v>135</v>
      </c>
      <c r="C165" s="65" t="s">
        <v>138</v>
      </c>
      <c r="D165" s="66"/>
      <c r="E165" s="15">
        <f>SUM(E164)</f>
        <v>22230</v>
      </c>
    </row>
    <row r="166" spans="1:5" ht="24.75" customHeight="1">
      <c r="A166" s="22"/>
      <c r="B166" s="22" t="s">
        <v>139</v>
      </c>
      <c r="C166" s="22" t="s">
        <v>128</v>
      </c>
      <c r="D166" s="43" t="s">
        <v>129</v>
      </c>
      <c r="E166" s="17">
        <v>995700</v>
      </c>
    </row>
    <row r="167" spans="1:5" ht="24.75" customHeight="1">
      <c r="A167" s="22"/>
      <c r="B167" s="22"/>
      <c r="C167" s="22" t="s">
        <v>54</v>
      </c>
      <c r="D167" s="43" t="s">
        <v>55</v>
      </c>
      <c r="E167" s="17">
        <v>120000</v>
      </c>
    </row>
    <row r="168" spans="1:5" ht="24.75" customHeight="1">
      <c r="A168" s="22"/>
      <c r="B168" s="22"/>
      <c r="C168" s="22" t="s">
        <v>29</v>
      </c>
      <c r="D168" s="43" t="s">
        <v>30</v>
      </c>
      <c r="E168" s="17">
        <v>3000</v>
      </c>
    </row>
    <row r="169" spans="1:5" ht="24.75" customHeight="1">
      <c r="A169" s="22"/>
      <c r="B169" s="24" t="s">
        <v>139</v>
      </c>
      <c r="C169" s="25" t="s">
        <v>140</v>
      </c>
      <c r="D169" s="26"/>
      <c r="E169" s="15">
        <f>SUM(E166:E168)</f>
        <v>1118700</v>
      </c>
    </row>
    <row r="170" spans="1:5" ht="24.75" customHeight="1">
      <c r="A170" s="22"/>
      <c r="B170" s="22" t="s">
        <v>141</v>
      </c>
      <c r="C170" s="22" t="s">
        <v>128</v>
      </c>
      <c r="D170" s="43" t="s">
        <v>129</v>
      </c>
      <c r="E170" s="17">
        <v>326000</v>
      </c>
    </row>
    <row r="171" spans="1:5" ht="24.75" customHeight="1">
      <c r="A171" s="22"/>
      <c r="B171" s="24" t="s">
        <v>141</v>
      </c>
      <c r="C171" s="25" t="s">
        <v>142</v>
      </c>
      <c r="D171" s="26"/>
      <c r="E171" s="15">
        <f>SUM(E170)</f>
        <v>326000</v>
      </c>
    </row>
    <row r="172" spans="1:5" ht="24.75" customHeight="1">
      <c r="A172" s="22"/>
      <c r="B172" s="22" t="s">
        <v>143</v>
      </c>
      <c r="C172" s="22" t="s">
        <v>128</v>
      </c>
      <c r="D172" s="43" t="s">
        <v>129</v>
      </c>
      <c r="E172" s="17">
        <v>53507</v>
      </c>
    </row>
    <row r="173" spans="1:5" ht="24.75" customHeight="1">
      <c r="A173" s="22"/>
      <c r="B173" s="24" t="s">
        <v>143</v>
      </c>
      <c r="C173" s="25" t="s">
        <v>144</v>
      </c>
      <c r="D173" s="26"/>
      <c r="E173" s="15">
        <f>SUM(E172)</f>
        <v>53507</v>
      </c>
    </row>
    <row r="174" spans="1:5" ht="24.75" customHeight="1">
      <c r="A174" s="22"/>
      <c r="B174" s="22" t="s">
        <v>145</v>
      </c>
      <c r="C174" s="22" t="s">
        <v>68</v>
      </c>
      <c r="D174" s="32" t="s">
        <v>69</v>
      </c>
      <c r="E174" s="17">
        <v>3000</v>
      </c>
    </row>
    <row r="175" spans="1:5" ht="24.75" customHeight="1">
      <c r="A175" s="22"/>
      <c r="B175" s="22"/>
      <c r="C175" s="22" t="s">
        <v>52</v>
      </c>
      <c r="D175" s="32" t="s">
        <v>53</v>
      </c>
      <c r="E175" s="17">
        <v>208787</v>
      </c>
    </row>
    <row r="176" spans="1:5" ht="24.75" customHeight="1">
      <c r="A176" s="22"/>
      <c r="B176" s="22"/>
      <c r="C176" s="22" t="s">
        <v>70</v>
      </c>
      <c r="D176" s="32" t="s">
        <v>71</v>
      </c>
      <c r="E176" s="17">
        <v>16312</v>
      </c>
    </row>
    <row r="177" spans="1:5" ht="24.75" customHeight="1">
      <c r="A177" s="22"/>
      <c r="B177" s="22"/>
      <c r="C177" s="22" t="s">
        <v>54</v>
      </c>
      <c r="D177" s="32" t="s">
        <v>55</v>
      </c>
      <c r="E177" s="17">
        <v>42136</v>
      </c>
    </row>
    <row r="178" spans="1:5" ht="24.75" customHeight="1">
      <c r="A178" s="22"/>
      <c r="B178" s="22"/>
      <c r="C178" s="22" t="s">
        <v>56</v>
      </c>
      <c r="D178" s="32" t="s">
        <v>57</v>
      </c>
      <c r="E178" s="17">
        <v>5520</v>
      </c>
    </row>
    <row r="179" spans="1:5" ht="24.75" customHeight="1">
      <c r="A179" s="22"/>
      <c r="B179" s="22"/>
      <c r="C179" s="22" t="s">
        <v>62</v>
      </c>
      <c r="D179" s="32" t="s">
        <v>63</v>
      </c>
      <c r="E179" s="17">
        <v>20000</v>
      </c>
    </row>
    <row r="180" spans="1:5" ht="24.75" customHeight="1">
      <c r="A180" s="37"/>
      <c r="B180" s="37"/>
      <c r="C180" s="37" t="s">
        <v>72</v>
      </c>
      <c r="D180" s="42" t="s">
        <v>73</v>
      </c>
      <c r="E180" s="40">
        <v>5000</v>
      </c>
    </row>
    <row r="181" spans="1:5" s="4" customFormat="1" ht="24.75" customHeight="1">
      <c r="A181" s="50" t="s">
        <v>0</v>
      </c>
      <c r="B181" s="50" t="s">
        <v>1</v>
      </c>
      <c r="C181" s="50" t="s">
        <v>2</v>
      </c>
      <c r="D181" s="51" t="s">
        <v>3</v>
      </c>
      <c r="E181" s="52" t="s">
        <v>4</v>
      </c>
    </row>
    <row r="182" spans="1:5" ht="24.75" customHeight="1">
      <c r="A182" s="22"/>
      <c r="B182" s="22"/>
      <c r="C182" s="22" t="s">
        <v>21</v>
      </c>
      <c r="D182" s="32" t="s">
        <v>22</v>
      </c>
      <c r="E182" s="17">
        <v>1500</v>
      </c>
    </row>
    <row r="183" spans="1:5" ht="24.75" customHeight="1">
      <c r="A183" s="22"/>
      <c r="B183" s="22"/>
      <c r="C183" s="22" t="s">
        <v>29</v>
      </c>
      <c r="D183" s="43" t="s">
        <v>30</v>
      </c>
      <c r="E183" s="17">
        <v>10000</v>
      </c>
    </row>
    <row r="184" spans="1:5" ht="24.75" customHeight="1">
      <c r="A184" s="22"/>
      <c r="B184" s="22"/>
      <c r="C184" s="22" t="s">
        <v>64</v>
      </c>
      <c r="D184" s="43" t="s">
        <v>65</v>
      </c>
      <c r="E184" s="17">
        <v>4500</v>
      </c>
    </row>
    <row r="185" spans="1:5" ht="24.75" customHeight="1">
      <c r="A185" s="22"/>
      <c r="B185" s="22"/>
      <c r="C185" s="22" t="s">
        <v>76</v>
      </c>
      <c r="D185" s="43" t="s">
        <v>77</v>
      </c>
      <c r="E185" s="17">
        <v>5269</v>
      </c>
    </row>
    <row r="186" spans="1:5" ht="24.75" customHeight="1">
      <c r="A186" s="22"/>
      <c r="B186" s="22"/>
      <c r="C186" s="22" t="s">
        <v>37</v>
      </c>
      <c r="D186" s="43" t="s">
        <v>38</v>
      </c>
      <c r="E186" s="17">
        <v>387</v>
      </c>
    </row>
    <row r="187" spans="1:5" ht="24.75" customHeight="1">
      <c r="A187" s="22"/>
      <c r="B187" s="24" t="s">
        <v>145</v>
      </c>
      <c r="C187" s="25" t="s">
        <v>146</v>
      </c>
      <c r="D187" s="26"/>
      <c r="E187" s="15">
        <f>SUM(E184:E186,E174:E183)</f>
        <v>322411</v>
      </c>
    </row>
    <row r="188" spans="1:5" ht="24.75" customHeight="1">
      <c r="A188" s="22"/>
      <c r="B188" s="22" t="s">
        <v>147</v>
      </c>
      <c r="C188" s="22" t="s">
        <v>68</v>
      </c>
      <c r="D188" s="32" t="s">
        <v>69</v>
      </c>
      <c r="E188" s="17">
        <v>2000</v>
      </c>
    </row>
    <row r="189" spans="1:5" ht="24.75" customHeight="1">
      <c r="A189" s="22"/>
      <c r="B189" s="22"/>
      <c r="C189" s="22" t="s">
        <v>52</v>
      </c>
      <c r="D189" s="32" t="s">
        <v>53</v>
      </c>
      <c r="E189" s="17">
        <v>72706</v>
      </c>
    </row>
    <row r="190" spans="1:5" ht="24.75" customHeight="1">
      <c r="A190" s="22"/>
      <c r="B190" s="22"/>
      <c r="C190" s="22" t="s">
        <v>70</v>
      </c>
      <c r="D190" s="32" t="s">
        <v>71</v>
      </c>
      <c r="E190" s="17">
        <v>5485</v>
      </c>
    </row>
    <row r="191" spans="1:5" ht="24.75" customHeight="1">
      <c r="A191" s="22"/>
      <c r="B191" s="22"/>
      <c r="C191" s="22" t="s">
        <v>54</v>
      </c>
      <c r="D191" s="32" t="s">
        <v>55</v>
      </c>
      <c r="E191" s="17">
        <v>14645</v>
      </c>
    </row>
    <row r="192" spans="1:5" ht="24.75" customHeight="1">
      <c r="A192" s="22"/>
      <c r="B192" s="22"/>
      <c r="C192" s="22" t="s">
        <v>56</v>
      </c>
      <c r="D192" s="32" t="s">
        <v>57</v>
      </c>
      <c r="E192" s="17">
        <v>1918</v>
      </c>
    </row>
    <row r="193" spans="1:5" ht="24.75" customHeight="1">
      <c r="A193" s="22"/>
      <c r="B193" s="22"/>
      <c r="C193" s="22" t="s">
        <v>76</v>
      </c>
      <c r="D193" s="43" t="s">
        <v>77</v>
      </c>
      <c r="E193" s="17">
        <v>3293</v>
      </c>
    </row>
    <row r="194" spans="1:5" ht="24.75" customHeight="1">
      <c r="A194" s="22"/>
      <c r="B194" s="24" t="s">
        <v>147</v>
      </c>
      <c r="C194" s="25" t="s">
        <v>148</v>
      </c>
      <c r="D194" s="26"/>
      <c r="E194" s="15">
        <f>SUM(E188:E193)</f>
        <v>100047</v>
      </c>
    </row>
    <row r="195" spans="1:5" ht="24.75" customHeight="1">
      <c r="A195" s="27" t="s">
        <v>134</v>
      </c>
      <c r="B195" s="28" t="s">
        <v>149</v>
      </c>
      <c r="C195" s="29"/>
      <c r="D195" s="30"/>
      <c r="E195" s="31">
        <f>SUM(E194,E187,E173,E171,E169,E165)</f>
        <v>1942895</v>
      </c>
    </row>
    <row r="196" spans="1:5" ht="24.75" customHeight="1">
      <c r="A196" s="22" t="s">
        <v>150</v>
      </c>
      <c r="B196" s="22" t="s">
        <v>151</v>
      </c>
      <c r="C196" s="22" t="s">
        <v>68</v>
      </c>
      <c r="D196" s="32" t="s">
        <v>69</v>
      </c>
      <c r="E196" s="17">
        <v>4550</v>
      </c>
    </row>
    <row r="197" spans="1:5" ht="24.75" customHeight="1">
      <c r="A197" s="22"/>
      <c r="B197" s="22"/>
      <c r="C197" s="22" t="s">
        <v>52</v>
      </c>
      <c r="D197" s="32" t="s">
        <v>53</v>
      </c>
      <c r="E197" s="17">
        <v>241730</v>
      </c>
    </row>
    <row r="198" spans="1:5" ht="24.75" customHeight="1">
      <c r="A198" s="22"/>
      <c r="B198" s="22"/>
      <c r="C198" s="22" t="s">
        <v>70</v>
      </c>
      <c r="D198" s="32" t="s">
        <v>71</v>
      </c>
      <c r="E198" s="17">
        <v>19296</v>
      </c>
    </row>
    <row r="199" spans="1:5" ht="24.75" customHeight="1">
      <c r="A199" s="22"/>
      <c r="B199" s="22"/>
      <c r="C199" s="22" t="s">
        <v>54</v>
      </c>
      <c r="D199" s="32" t="s">
        <v>55</v>
      </c>
      <c r="E199" s="17">
        <v>46070</v>
      </c>
    </row>
    <row r="200" spans="1:5" ht="24.75" customHeight="1">
      <c r="A200" s="22"/>
      <c r="B200" s="22"/>
      <c r="C200" s="22" t="s">
        <v>56</v>
      </c>
      <c r="D200" s="32" t="s">
        <v>57</v>
      </c>
      <c r="E200" s="17">
        <v>6260</v>
      </c>
    </row>
    <row r="201" spans="1:5" ht="24.75" customHeight="1">
      <c r="A201" s="22"/>
      <c r="B201" s="22"/>
      <c r="C201" s="22" t="s">
        <v>62</v>
      </c>
      <c r="D201" s="32" t="s">
        <v>63</v>
      </c>
      <c r="E201" s="17">
        <v>10520</v>
      </c>
    </row>
    <row r="202" spans="1:5" ht="24.75" customHeight="1">
      <c r="A202" s="22"/>
      <c r="B202" s="22"/>
      <c r="C202" s="22" t="s">
        <v>72</v>
      </c>
      <c r="D202" s="32" t="s">
        <v>73</v>
      </c>
      <c r="E202" s="17">
        <v>2880</v>
      </c>
    </row>
    <row r="203" spans="1:5" ht="24.75" customHeight="1">
      <c r="A203" s="22"/>
      <c r="B203" s="22"/>
      <c r="C203" s="22" t="s">
        <v>21</v>
      </c>
      <c r="D203" s="32" t="s">
        <v>22</v>
      </c>
      <c r="E203" s="17">
        <v>2970</v>
      </c>
    </row>
    <row r="204" spans="1:5" ht="24.75" customHeight="1">
      <c r="A204" s="22"/>
      <c r="B204" s="22"/>
      <c r="C204" s="22" t="s">
        <v>29</v>
      </c>
      <c r="D204" s="32" t="s">
        <v>30</v>
      </c>
      <c r="E204" s="17">
        <v>930</v>
      </c>
    </row>
    <row r="205" spans="1:5" ht="24.75" customHeight="1">
      <c r="A205" s="22"/>
      <c r="B205" s="22"/>
      <c r="C205" s="22" t="s">
        <v>76</v>
      </c>
      <c r="D205" s="43" t="s">
        <v>77</v>
      </c>
      <c r="E205" s="17">
        <v>14070</v>
      </c>
    </row>
    <row r="206" spans="1:5" ht="24.75" customHeight="1">
      <c r="A206" s="22"/>
      <c r="B206" s="24" t="s">
        <v>151</v>
      </c>
      <c r="C206" s="25" t="s">
        <v>152</v>
      </c>
      <c r="D206" s="26"/>
      <c r="E206" s="15">
        <f>SUM(E196:E205)</f>
        <v>349276</v>
      </c>
    </row>
    <row r="207" spans="1:5" ht="24.75" customHeight="1">
      <c r="A207" s="22"/>
      <c r="B207" s="22" t="s">
        <v>153</v>
      </c>
      <c r="C207" s="22" t="s">
        <v>68</v>
      </c>
      <c r="D207" s="32" t="s">
        <v>69</v>
      </c>
      <c r="E207" s="17">
        <v>4000</v>
      </c>
    </row>
    <row r="208" spans="1:5" ht="24.75" customHeight="1">
      <c r="A208" s="22"/>
      <c r="B208" s="22"/>
      <c r="C208" s="22" t="s">
        <v>52</v>
      </c>
      <c r="D208" s="32" t="s">
        <v>53</v>
      </c>
      <c r="E208" s="17">
        <v>336300</v>
      </c>
    </row>
    <row r="209" spans="1:5" ht="24.75" customHeight="1">
      <c r="A209" s="22"/>
      <c r="B209" s="22"/>
      <c r="C209" s="22" t="s">
        <v>70</v>
      </c>
      <c r="D209" s="32" t="s">
        <v>71</v>
      </c>
      <c r="E209" s="17">
        <v>25309</v>
      </c>
    </row>
    <row r="210" spans="1:5" ht="24.75" customHeight="1">
      <c r="A210" s="22"/>
      <c r="B210" s="22"/>
      <c r="C210" s="22" t="s">
        <v>54</v>
      </c>
      <c r="D210" s="32" t="s">
        <v>55</v>
      </c>
      <c r="E210" s="17">
        <v>64218</v>
      </c>
    </row>
    <row r="211" spans="1:5" ht="24.75" customHeight="1">
      <c r="A211" s="22"/>
      <c r="B211" s="22"/>
      <c r="C211" s="22" t="s">
        <v>56</v>
      </c>
      <c r="D211" s="32" t="s">
        <v>57</v>
      </c>
      <c r="E211" s="17">
        <v>8800</v>
      </c>
    </row>
    <row r="212" spans="1:5" ht="24.75" customHeight="1">
      <c r="A212" s="22"/>
      <c r="B212" s="22"/>
      <c r="C212" s="22" t="s">
        <v>62</v>
      </c>
      <c r="D212" s="32" t="s">
        <v>63</v>
      </c>
      <c r="E212" s="17">
        <v>11000</v>
      </c>
    </row>
    <row r="213" spans="1:5" ht="24.75" customHeight="1">
      <c r="A213" s="22"/>
      <c r="B213" s="22"/>
      <c r="C213" s="22" t="s">
        <v>113</v>
      </c>
      <c r="D213" s="43" t="s">
        <v>114</v>
      </c>
      <c r="E213" s="17">
        <v>5500</v>
      </c>
    </row>
    <row r="214" spans="1:5" ht="24.75" customHeight="1">
      <c r="A214" s="22"/>
      <c r="B214" s="22"/>
      <c r="C214" s="22" t="s">
        <v>72</v>
      </c>
      <c r="D214" s="43" t="s">
        <v>73</v>
      </c>
      <c r="E214" s="17">
        <v>26000</v>
      </c>
    </row>
    <row r="215" spans="1:5" ht="24.75" customHeight="1">
      <c r="A215" s="22"/>
      <c r="B215" s="22"/>
      <c r="C215" s="22" t="s">
        <v>21</v>
      </c>
      <c r="D215" s="43" t="s">
        <v>22</v>
      </c>
      <c r="E215" s="17">
        <v>10000</v>
      </c>
    </row>
    <row r="216" spans="1:5" ht="24.75" customHeight="1">
      <c r="A216" s="37"/>
      <c r="B216" s="37"/>
      <c r="C216" s="37" t="s">
        <v>29</v>
      </c>
      <c r="D216" s="56" t="s">
        <v>30</v>
      </c>
      <c r="E216" s="40">
        <v>4000</v>
      </c>
    </row>
    <row r="217" spans="1:5" s="4" customFormat="1" ht="24.75" customHeight="1">
      <c r="A217" s="50" t="s">
        <v>0</v>
      </c>
      <c r="B217" s="50" t="s">
        <v>1</v>
      </c>
      <c r="C217" s="50" t="s">
        <v>2</v>
      </c>
      <c r="D217" s="51" t="s">
        <v>3</v>
      </c>
      <c r="E217" s="52" t="s">
        <v>4</v>
      </c>
    </row>
    <row r="218" spans="1:5" ht="24.75" customHeight="1">
      <c r="A218" s="22"/>
      <c r="B218" s="22"/>
      <c r="C218" s="22" t="s">
        <v>64</v>
      </c>
      <c r="D218" s="43" t="s">
        <v>65</v>
      </c>
      <c r="E218" s="17">
        <v>500</v>
      </c>
    </row>
    <row r="219" spans="1:5" ht="24.75" customHeight="1">
      <c r="A219" s="22"/>
      <c r="B219" s="22"/>
      <c r="C219" s="22" t="s">
        <v>35</v>
      </c>
      <c r="D219" s="43" t="s">
        <v>36</v>
      </c>
      <c r="E219" s="17">
        <v>2400</v>
      </c>
    </row>
    <row r="220" spans="1:5" ht="24.75" customHeight="1">
      <c r="A220" s="22"/>
      <c r="B220" s="22"/>
      <c r="C220" s="22" t="s">
        <v>76</v>
      </c>
      <c r="D220" s="43" t="s">
        <v>77</v>
      </c>
      <c r="E220" s="17">
        <v>19905</v>
      </c>
    </row>
    <row r="221" spans="1:5" ht="24.75" customHeight="1">
      <c r="A221" s="22"/>
      <c r="B221" s="22"/>
      <c r="C221" s="22" t="s">
        <v>41</v>
      </c>
      <c r="D221" s="43" t="s">
        <v>42</v>
      </c>
      <c r="E221" s="17">
        <v>6000</v>
      </c>
    </row>
    <row r="222" spans="1:5" ht="24.75" customHeight="1">
      <c r="A222" s="22"/>
      <c r="B222" s="24" t="s">
        <v>153</v>
      </c>
      <c r="C222" s="25" t="s">
        <v>154</v>
      </c>
      <c r="D222" s="26"/>
      <c r="E222" s="15">
        <f>SUM(E220:E221,E207:E219)</f>
        <v>523932</v>
      </c>
    </row>
    <row r="223" spans="1:5" ht="24.75" customHeight="1">
      <c r="A223" s="22"/>
      <c r="B223" s="22" t="s">
        <v>155</v>
      </c>
      <c r="C223" s="22" t="s">
        <v>29</v>
      </c>
      <c r="D223" s="43" t="s">
        <v>30</v>
      </c>
      <c r="E223" s="17">
        <v>1685</v>
      </c>
    </row>
    <row r="224" spans="1:5" ht="24.75" customHeight="1">
      <c r="A224" s="22"/>
      <c r="B224" s="22"/>
      <c r="C224" s="22" t="s">
        <v>64</v>
      </c>
      <c r="D224" s="43" t="s">
        <v>65</v>
      </c>
      <c r="E224" s="17">
        <v>600</v>
      </c>
    </row>
    <row r="225" spans="1:5" ht="24.75" customHeight="1">
      <c r="A225" s="22"/>
      <c r="B225" s="24" t="s">
        <v>155</v>
      </c>
      <c r="C225" s="25" t="s">
        <v>121</v>
      </c>
      <c r="D225" s="26"/>
      <c r="E225" s="15">
        <f>SUM(E223:E224)</f>
        <v>2285</v>
      </c>
    </row>
    <row r="226" spans="1:5" ht="24.75" customHeight="1">
      <c r="A226" s="22"/>
      <c r="B226" s="22" t="s">
        <v>156</v>
      </c>
      <c r="C226" s="22" t="s">
        <v>76</v>
      </c>
      <c r="D226" s="43" t="s">
        <v>77</v>
      </c>
      <c r="E226" s="17">
        <v>2714</v>
      </c>
    </row>
    <row r="227" spans="1:5" ht="24.75" customHeight="1">
      <c r="A227" s="22"/>
      <c r="B227" s="24" t="s">
        <v>156</v>
      </c>
      <c r="C227" s="25" t="s">
        <v>31</v>
      </c>
      <c r="D227" s="26"/>
      <c r="E227" s="15">
        <f>SUM(E226)</f>
        <v>2714</v>
      </c>
    </row>
    <row r="228" spans="1:5" ht="24.75" customHeight="1">
      <c r="A228" s="27" t="s">
        <v>150</v>
      </c>
      <c r="B228" s="28" t="s">
        <v>157</v>
      </c>
      <c r="C228" s="29"/>
      <c r="D228" s="30"/>
      <c r="E228" s="31">
        <f>SUM(E227,E225,E222,E206)</f>
        <v>878207</v>
      </c>
    </row>
    <row r="229" spans="1:5" ht="24.75" customHeight="1">
      <c r="A229" s="22" t="s">
        <v>158</v>
      </c>
      <c r="B229" s="22" t="s">
        <v>159</v>
      </c>
      <c r="C229" s="22" t="s">
        <v>23</v>
      </c>
      <c r="D229" s="32" t="s">
        <v>24</v>
      </c>
      <c r="E229" s="17">
        <v>2057000</v>
      </c>
    </row>
    <row r="230" spans="1:5" ht="24.75" customHeight="1">
      <c r="A230" s="22"/>
      <c r="B230" s="24" t="s">
        <v>159</v>
      </c>
      <c r="C230" s="25" t="s">
        <v>160</v>
      </c>
      <c r="D230" s="26"/>
      <c r="E230" s="15">
        <f>SUM(E229)</f>
        <v>2057000</v>
      </c>
    </row>
    <row r="231" spans="1:5" ht="24.75" customHeight="1">
      <c r="A231" s="22"/>
      <c r="B231" s="22" t="s">
        <v>161</v>
      </c>
      <c r="C231" s="22" t="s">
        <v>62</v>
      </c>
      <c r="D231" s="43" t="s">
        <v>63</v>
      </c>
      <c r="E231" s="17">
        <v>30000</v>
      </c>
    </row>
    <row r="232" spans="1:5" ht="24.75" customHeight="1">
      <c r="A232" s="22"/>
      <c r="B232" s="22"/>
      <c r="C232" s="22" t="s">
        <v>29</v>
      </c>
      <c r="D232" s="43" t="s">
        <v>30</v>
      </c>
      <c r="E232" s="17">
        <v>275000</v>
      </c>
    </row>
    <row r="233" spans="1:5" ht="24.75" customHeight="1">
      <c r="A233" s="22"/>
      <c r="B233" s="24" t="s">
        <v>161</v>
      </c>
      <c r="C233" s="25" t="s">
        <v>162</v>
      </c>
      <c r="D233" s="26"/>
      <c r="E233" s="15">
        <f>SUM(E231:E232)</f>
        <v>305000</v>
      </c>
    </row>
    <row r="234" spans="1:5" ht="24.75" customHeight="1">
      <c r="A234" s="22"/>
      <c r="B234" s="22" t="s">
        <v>163</v>
      </c>
      <c r="C234" s="22" t="s">
        <v>62</v>
      </c>
      <c r="D234" s="43" t="s">
        <v>63</v>
      </c>
      <c r="E234" s="17">
        <v>10000</v>
      </c>
    </row>
    <row r="235" spans="1:5" ht="24.75" customHeight="1">
      <c r="A235" s="22"/>
      <c r="B235" s="22"/>
      <c r="C235" s="22" t="s">
        <v>29</v>
      </c>
      <c r="D235" s="43" t="s">
        <v>30</v>
      </c>
      <c r="E235" s="17">
        <v>50000</v>
      </c>
    </row>
    <row r="236" spans="1:5" ht="24.75" customHeight="1">
      <c r="A236" s="22"/>
      <c r="B236" s="24" t="s">
        <v>163</v>
      </c>
      <c r="C236" s="25" t="s">
        <v>164</v>
      </c>
      <c r="D236" s="26"/>
      <c r="E236" s="15">
        <f>SUM(E234:E235)</f>
        <v>60000</v>
      </c>
    </row>
    <row r="237" spans="1:5" ht="24.75" customHeight="1">
      <c r="A237" s="22"/>
      <c r="B237" s="22" t="s">
        <v>165</v>
      </c>
      <c r="C237" s="22" t="s">
        <v>72</v>
      </c>
      <c r="D237" s="43" t="s">
        <v>73</v>
      </c>
      <c r="E237" s="17">
        <v>170000</v>
      </c>
    </row>
    <row r="238" spans="1:5" ht="24.75" customHeight="1">
      <c r="A238" s="22"/>
      <c r="B238" s="22"/>
      <c r="C238" s="22" t="s">
        <v>21</v>
      </c>
      <c r="D238" s="43" t="s">
        <v>22</v>
      </c>
      <c r="E238" s="17">
        <v>52000</v>
      </c>
    </row>
    <row r="239" spans="1:5" ht="24.75" customHeight="1">
      <c r="A239" s="22"/>
      <c r="B239" s="22"/>
      <c r="C239" s="22" t="s">
        <v>23</v>
      </c>
      <c r="D239" s="32" t="s">
        <v>24</v>
      </c>
      <c r="E239" s="17">
        <v>30000</v>
      </c>
    </row>
    <row r="240" spans="1:5" ht="24.75" customHeight="1">
      <c r="A240" s="22"/>
      <c r="B240" s="24" t="s">
        <v>165</v>
      </c>
      <c r="C240" s="25" t="s">
        <v>166</v>
      </c>
      <c r="D240" s="26"/>
      <c r="E240" s="15">
        <f>SUM(E237:E239)</f>
        <v>252000</v>
      </c>
    </row>
    <row r="241" spans="1:5" ht="24.75" customHeight="1">
      <c r="A241" s="22"/>
      <c r="B241" s="33" t="s">
        <v>167</v>
      </c>
      <c r="C241" s="33" t="s">
        <v>62</v>
      </c>
      <c r="D241" s="43" t="s">
        <v>63</v>
      </c>
      <c r="E241" s="17">
        <v>15000</v>
      </c>
    </row>
    <row r="242" spans="1:5" ht="24.75" customHeight="1">
      <c r="A242" s="22"/>
      <c r="B242" s="22"/>
      <c r="C242" s="22" t="s">
        <v>72</v>
      </c>
      <c r="D242" s="43" t="s">
        <v>73</v>
      </c>
      <c r="E242" s="17">
        <v>1500</v>
      </c>
    </row>
    <row r="243" spans="1:5" ht="24.75" customHeight="1">
      <c r="A243" s="22"/>
      <c r="B243" s="22"/>
      <c r="C243" s="22" t="s">
        <v>21</v>
      </c>
      <c r="D243" s="43" t="s">
        <v>22</v>
      </c>
      <c r="E243" s="17">
        <v>33000</v>
      </c>
    </row>
    <row r="244" spans="1:5" ht="24.75" customHeight="1">
      <c r="A244" s="22"/>
      <c r="B244" s="22"/>
      <c r="C244" s="22" t="s">
        <v>29</v>
      </c>
      <c r="D244" s="43" t="s">
        <v>30</v>
      </c>
      <c r="E244" s="17">
        <v>150000</v>
      </c>
    </row>
    <row r="245" spans="1:5" ht="24.75" customHeight="1">
      <c r="A245" s="37"/>
      <c r="B245" s="24" t="s">
        <v>167</v>
      </c>
      <c r="C245" s="25" t="s">
        <v>31</v>
      </c>
      <c r="D245" s="26"/>
      <c r="E245" s="15">
        <f>SUM(E241:E244)</f>
        <v>199500</v>
      </c>
    </row>
    <row r="246" spans="1:5" ht="24.75" customHeight="1">
      <c r="A246" s="27" t="s">
        <v>158</v>
      </c>
      <c r="B246" s="28" t="s">
        <v>168</v>
      </c>
      <c r="C246" s="29"/>
      <c r="D246" s="30"/>
      <c r="E246" s="31">
        <f>SUM(E245,E240,E236,E233,E230)</f>
        <v>2873500</v>
      </c>
    </row>
    <row r="247" spans="1:5" ht="24.75" customHeight="1">
      <c r="A247" s="33" t="s">
        <v>169</v>
      </c>
      <c r="B247" s="24" t="s">
        <v>170</v>
      </c>
      <c r="C247" s="24" t="s">
        <v>171</v>
      </c>
      <c r="D247" s="67" t="s">
        <v>172</v>
      </c>
      <c r="E247" s="15">
        <v>343000</v>
      </c>
    </row>
    <row r="248" spans="1:5" ht="24" customHeight="1">
      <c r="A248" s="22"/>
      <c r="B248" s="37" t="s">
        <v>170</v>
      </c>
      <c r="C248" s="38" t="s">
        <v>173</v>
      </c>
      <c r="D248" s="39"/>
      <c r="E248" s="40">
        <f>SUM(E247:E247)</f>
        <v>343000</v>
      </c>
    </row>
    <row r="249" spans="1:5" ht="24" customHeight="1">
      <c r="A249" s="22"/>
      <c r="B249" s="22" t="s">
        <v>174</v>
      </c>
      <c r="C249" s="33" t="s">
        <v>171</v>
      </c>
      <c r="D249" s="67" t="s">
        <v>172</v>
      </c>
      <c r="E249" s="17">
        <v>319306</v>
      </c>
    </row>
    <row r="250" spans="1:5" ht="24" customHeight="1">
      <c r="A250" s="22"/>
      <c r="B250" s="24" t="s">
        <v>174</v>
      </c>
      <c r="C250" s="25" t="s">
        <v>175</v>
      </c>
      <c r="D250" s="26"/>
      <c r="E250" s="15">
        <f>SUM(E249:E249)</f>
        <v>319306</v>
      </c>
    </row>
    <row r="251" spans="1:5" ht="24" customHeight="1">
      <c r="A251" s="22"/>
      <c r="B251" s="22" t="s">
        <v>176</v>
      </c>
      <c r="C251" s="22" t="s">
        <v>21</v>
      </c>
      <c r="D251" s="43" t="s">
        <v>22</v>
      </c>
      <c r="E251" s="17">
        <v>10000</v>
      </c>
    </row>
    <row r="252" spans="1:5" ht="24" customHeight="1">
      <c r="A252" s="37"/>
      <c r="B252" s="37"/>
      <c r="C252" s="37" t="s">
        <v>23</v>
      </c>
      <c r="D252" s="42" t="s">
        <v>24</v>
      </c>
      <c r="E252" s="40">
        <v>5000</v>
      </c>
    </row>
    <row r="253" spans="1:5" s="4" customFormat="1" ht="24.75" customHeight="1">
      <c r="A253" s="50" t="s">
        <v>0</v>
      </c>
      <c r="B253" s="50" t="s">
        <v>1</v>
      </c>
      <c r="C253" s="50" t="s">
        <v>2</v>
      </c>
      <c r="D253" s="51" t="s">
        <v>3</v>
      </c>
      <c r="E253" s="52" t="s">
        <v>4</v>
      </c>
    </row>
    <row r="254" spans="1:5" ht="24" customHeight="1">
      <c r="A254" s="22"/>
      <c r="B254" s="37" t="s">
        <v>176</v>
      </c>
      <c r="C254" s="38" t="s">
        <v>177</v>
      </c>
      <c r="D254" s="39"/>
      <c r="E254" s="40">
        <f>SUM(E251:E252)</f>
        <v>15000</v>
      </c>
    </row>
    <row r="255" spans="1:5" ht="24" customHeight="1">
      <c r="A255" s="22"/>
      <c r="B255" s="22" t="s">
        <v>178</v>
      </c>
      <c r="C255" s="22" t="s">
        <v>62</v>
      </c>
      <c r="D255" s="32" t="s">
        <v>63</v>
      </c>
      <c r="E255" s="17">
        <v>10000</v>
      </c>
    </row>
    <row r="256" spans="1:5" ht="24" customHeight="1">
      <c r="A256" s="22"/>
      <c r="B256" s="37"/>
      <c r="C256" s="37" t="s">
        <v>29</v>
      </c>
      <c r="D256" s="56" t="s">
        <v>30</v>
      </c>
      <c r="E256" s="40">
        <v>45000</v>
      </c>
    </row>
    <row r="257" spans="1:5" ht="24" customHeight="1">
      <c r="A257" s="37"/>
      <c r="B257" s="37" t="s">
        <v>178</v>
      </c>
      <c r="C257" s="38" t="s">
        <v>31</v>
      </c>
      <c r="D257" s="39"/>
      <c r="E257" s="40">
        <f>SUM(E255:E256)</f>
        <v>55000</v>
      </c>
    </row>
    <row r="258" spans="1:5" ht="24" customHeight="1">
      <c r="A258" s="27" t="s">
        <v>169</v>
      </c>
      <c r="B258" s="28" t="s">
        <v>179</v>
      </c>
      <c r="C258" s="29"/>
      <c r="D258" s="30"/>
      <c r="E258" s="31">
        <f>SUM(E257,E254,E250,E248)</f>
        <v>732306</v>
      </c>
    </row>
    <row r="259" spans="1:5" ht="24" customHeight="1">
      <c r="A259" s="22" t="s">
        <v>180</v>
      </c>
      <c r="B259" s="22" t="s">
        <v>181</v>
      </c>
      <c r="C259" s="22" t="s">
        <v>182</v>
      </c>
      <c r="D259" s="68" t="s">
        <v>183</v>
      </c>
      <c r="E259" s="17">
        <v>160000</v>
      </c>
    </row>
    <row r="260" spans="1:5" ht="24" customHeight="1">
      <c r="A260" s="22"/>
      <c r="B260" s="24" t="s">
        <v>181</v>
      </c>
      <c r="C260" s="25" t="s">
        <v>184</v>
      </c>
      <c r="D260" s="26"/>
      <c r="E260" s="15">
        <f>SUM(E259:E259)</f>
        <v>160000</v>
      </c>
    </row>
    <row r="261" spans="1:5" ht="24" customHeight="1">
      <c r="A261" s="22"/>
      <c r="B261" s="22" t="s">
        <v>185</v>
      </c>
      <c r="C261" s="22" t="s">
        <v>68</v>
      </c>
      <c r="D261" s="32" t="s">
        <v>69</v>
      </c>
      <c r="E261" s="17">
        <v>500</v>
      </c>
    </row>
    <row r="262" spans="1:5" ht="24" customHeight="1">
      <c r="A262" s="22"/>
      <c r="B262" s="22"/>
      <c r="C262" s="22" t="s">
        <v>62</v>
      </c>
      <c r="D262" s="32" t="s">
        <v>63</v>
      </c>
      <c r="E262" s="17">
        <v>14500</v>
      </c>
    </row>
    <row r="263" spans="1:5" ht="24" customHeight="1">
      <c r="A263" s="22"/>
      <c r="B263" s="22"/>
      <c r="C263" s="22" t="s">
        <v>29</v>
      </c>
      <c r="D263" s="32" t="s">
        <v>30</v>
      </c>
      <c r="E263" s="17">
        <v>5000</v>
      </c>
    </row>
    <row r="264" spans="1:5" ht="24" customHeight="1">
      <c r="A264" s="22"/>
      <c r="B264" s="24" t="s">
        <v>185</v>
      </c>
      <c r="C264" s="25" t="s">
        <v>186</v>
      </c>
      <c r="D264" s="26"/>
      <c r="E264" s="15">
        <f>SUM(E261:E263)</f>
        <v>20000</v>
      </c>
    </row>
    <row r="265" spans="1:5" ht="24" customHeight="1">
      <c r="A265" s="27" t="s">
        <v>180</v>
      </c>
      <c r="B265" s="28" t="s">
        <v>187</v>
      </c>
      <c r="C265" s="29"/>
      <c r="D265" s="30"/>
      <c r="E265" s="31">
        <f>SUM(E264,E260)</f>
        <v>180000</v>
      </c>
    </row>
    <row r="266" spans="1:5" ht="24" customHeight="1">
      <c r="A266" s="69" t="s">
        <v>188</v>
      </c>
      <c r="B266" s="70"/>
      <c r="C266" s="70"/>
      <c r="D266" s="70"/>
      <c r="E266" s="31">
        <f>SUM(E265,E258,E246,E228,E195,E163,E152,E100,E95,E92,E78,E74,E34,E24,E17,E38)</f>
        <v>16200869</v>
      </c>
    </row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  <row r="418" ht="21.75" customHeight="1"/>
    <row r="419" ht="21.75" customHeight="1"/>
    <row r="420" ht="21.75" customHeight="1"/>
    <row r="421" ht="21.75" customHeight="1"/>
    <row r="422" ht="21.75" customHeight="1"/>
    <row r="423" ht="21.75" customHeight="1"/>
    <row r="424" ht="21.75" customHeight="1"/>
    <row r="425" ht="21.75" customHeight="1"/>
    <row r="426" ht="21.75" customHeight="1"/>
    <row r="427" ht="21.75" customHeight="1"/>
    <row r="428" ht="21.75" customHeight="1"/>
    <row r="429" ht="21.75" customHeight="1"/>
    <row r="430" ht="21.75" customHeight="1"/>
    <row r="431" ht="21.75" customHeight="1"/>
    <row r="432" ht="21.75" customHeight="1"/>
    <row r="433" ht="21.75" customHeight="1"/>
    <row r="434" ht="21.75" customHeight="1"/>
    <row r="435" ht="21.75" customHeight="1"/>
    <row r="436" ht="21.75" customHeight="1"/>
    <row r="437" ht="21.75" customHeight="1"/>
    <row r="438" ht="21.75" customHeight="1"/>
    <row r="439" ht="21.75" customHeight="1"/>
    <row r="440" ht="21.75" customHeight="1"/>
    <row r="441" ht="21.75" customHeight="1"/>
    <row r="442" ht="21.75" customHeight="1"/>
    <row r="443" ht="21.75" customHeight="1"/>
    <row r="444" ht="21.75" customHeight="1"/>
    <row r="445" ht="21.75" customHeight="1"/>
    <row r="446" ht="21.75" customHeight="1"/>
    <row r="447" ht="21.75" customHeight="1"/>
    <row r="448" ht="21.75" customHeight="1"/>
    <row r="449" ht="21.75" customHeight="1"/>
    <row r="450" ht="21.75" customHeight="1"/>
    <row r="451" ht="21.75" customHeight="1"/>
    <row r="452" ht="21.75" customHeight="1"/>
    <row r="453" ht="21.75" customHeight="1"/>
    <row r="454" ht="21.75" customHeight="1"/>
    <row r="455" ht="21.75" customHeight="1"/>
    <row r="456" ht="21.75" customHeight="1"/>
    <row r="457" ht="21.75" customHeight="1"/>
    <row r="458" ht="21.75" customHeight="1"/>
    <row r="459" ht="21.75" customHeight="1"/>
    <row r="460" ht="21.75" customHeight="1"/>
    <row r="461" ht="21.75" customHeight="1"/>
    <row r="462" ht="21.75" customHeight="1"/>
    <row r="463" ht="21.75" customHeight="1"/>
    <row r="464" ht="21.75" customHeight="1"/>
    <row r="465" ht="21.75" customHeight="1"/>
    <row r="466" ht="21.75" customHeight="1"/>
    <row r="467" ht="21.75" customHeight="1"/>
    <row r="468" ht="21.75" customHeight="1"/>
    <row r="469" ht="21.75" customHeight="1"/>
    <row r="470" ht="21.75" customHeight="1"/>
    <row r="471" ht="21.75" customHeight="1"/>
    <row r="472" ht="21.75" customHeight="1"/>
    <row r="473" ht="21.75" customHeight="1"/>
    <row r="474" ht="21.75" customHeight="1"/>
    <row r="475" ht="21.75" customHeight="1"/>
    <row r="476" ht="21.75" customHeight="1"/>
    <row r="477" ht="21.75" customHeight="1"/>
    <row r="478" ht="21.75" customHeight="1"/>
    <row r="479" ht="21.75" customHeight="1"/>
    <row r="480" ht="21.75" customHeight="1"/>
    <row r="481" ht="21.75" customHeight="1"/>
    <row r="482" ht="21.75" customHeight="1"/>
    <row r="483" ht="21.75" customHeight="1"/>
    <row r="484" ht="21.75" customHeight="1"/>
  </sheetData>
  <mergeCells count="61">
    <mergeCell ref="A266:D266"/>
    <mergeCell ref="B258:D258"/>
    <mergeCell ref="C260:D260"/>
    <mergeCell ref="C264:D264"/>
    <mergeCell ref="B265:D265"/>
    <mergeCell ref="C248:D248"/>
    <mergeCell ref="C250:D250"/>
    <mergeCell ref="C254:D254"/>
    <mergeCell ref="C257:D257"/>
    <mergeCell ref="C236:D236"/>
    <mergeCell ref="C240:D240"/>
    <mergeCell ref="C245:D245"/>
    <mergeCell ref="B246:D246"/>
    <mergeCell ref="C227:D227"/>
    <mergeCell ref="B228:D228"/>
    <mergeCell ref="C230:D230"/>
    <mergeCell ref="C233:D233"/>
    <mergeCell ref="B195:D195"/>
    <mergeCell ref="C206:D206"/>
    <mergeCell ref="C222:D222"/>
    <mergeCell ref="C225:D225"/>
    <mergeCell ref="C171:D171"/>
    <mergeCell ref="C173:D173"/>
    <mergeCell ref="C187:D187"/>
    <mergeCell ref="C194:D194"/>
    <mergeCell ref="C162:D162"/>
    <mergeCell ref="B163:D163"/>
    <mergeCell ref="C165:D165"/>
    <mergeCell ref="C169:D169"/>
    <mergeCell ref="C143:D143"/>
    <mergeCell ref="C147:D147"/>
    <mergeCell ref="C151:D151"/>
    <mergeCell ref="B152:D152"/>
    <mergeCell ref="B100:D100"/>
    <mergeCell ref="C115:D115"/>
    <mergeCell ref="C126:D126"/>
    <mergeCell ref="C141:D141"/>
    <mergeCell ref="C94:D94"/>
    <mergeCell ref="B95:D95"/>
    <mergeCell ref="C97:D97"/>
    <mergeCell ref="C99:D99"/>
    <mergeCell ref="C77:D77"/>
    <mergeCell ref="B78:D78"/>
    <mergeCell ref="C91:D91"/>
    <mergeCell ref="B92:D92"/>
    <mergeCell ref="C62:D62"/>
    <mergeCell ref="C68:D68"/>
    <mergeCell ref="C72:D72"/>
    <mergeCell ref="B74:D74"/>
    <mergeCell ref="C36:D36"/>
    <mergeCell ref="B38:D38"/>
    <mergeCell ref="C42:D42"/>
    <mergeCell ref="C47:D47"/>
    <mergeCell ref="B24:D24"/>
    <mergeCell ref="C31:D31"/>
    <mergeCell ref="C33:D33"/>
    <mergeCell ref="B34:D34"/>
    <mergeCell ref="C16:D16"/>
    <mergeCell ref="B17:D17"/>
    <mergeCell ref="C21:D21"/>
    <mergeCell ref="C23:D2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**</cp:lastModifiedBy>
  <dcterms:created xsi:type="dcterms:W3CDTF">2003-07-02T09:32:42Z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